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chayap\Desktop\Report ลงเว็บ v.4\MSI_D303  สินเชื่อของสถาบันการเงินเฉพาะกิจ จำแนกตามประเภทธุรกิจ\"/>
    </mc:Choice>
  </mc:AlternateContent>
  <xr:revisionPtr revIDLastSave="0" documentId="13_ncr:1_{052F8523-2971-4863-B7F1-C0927DC5E52C}" xr6:coauthVersionLast="47" xr6:coauthVersionMax="47" xr10:uidLastSave="{00000000-0000-0000-0000-000000000000}"/>
  <bookViews>
    <workbookView xWindow="-24120" yWindow="-120" windowWidth="24240" windowHeight="13020" activeTab="1" xr2:uid="{96E9A26D-6AFA-4EB8-97BA-26E46D53A2B1}"/>
  </bookViews>
  <sheets>
    <sheet name="ปี 2551-2557" sheetId="1" r:id="rId1"/>
    <sheet name="ปี 2558- ปัจจุบัน" sheetId="2" r:id="rId2"/>
  </sheets>
  <definedNames>
    <definedName name="_xlnm.Print_Area" localSheetId="1">'ปี 2558- ปัจจุบัน'!$A$4:$AG$63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33" i="1"/>
  <c r="B36" i="1"/>
  <c r="B39" i="1"/>
  <c r="B43" i="1"/>
  <c r="B47" i="1"/>
  <c r="AB31" i="2"/>
  <c r="AA31" i="2"/>
  <c r="Z31" i="2"/>
  <c r="V31" i="2"/>
  <c r="U31" i="2"/>
  <c r="T31" i="2"/>
  <c r="S31" i="2"/>
  <c r="R31" i="2"/>
  <c r="P31" i="2"/>
  <c r="O31" i="2"/>
  <c r="N31" i="2"/>
  <c r="M31" i="2"/>
  <c r="L31" i="2"/>
  <c r="K31" i="2"/>
  <c r="J31" i="2"/>
  <c r="H31" i="2"/>
  <c r="G31" i="2"/>
  <c r="F31" i="2"/>
  <c r="E31" i="2"/>
  <c r="D31" i="2"/>
  <c r="C31" i="2"/>
  <c r="B31" i="2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AC33" i="1"/>
  <c r="AB33" i="1"/>
  <c r="AB32" i="1" s="1"/>
  <c r="AA33" i="1"/>
  <c r="Z33" i="1"/>
  <c r="Y33" i="1"/>
  <c r="X33" i="1"/>
  <c r="W33" i="1"/>
  <c r="V33" i="1"/>
  <c r="U33" i="1"/>
  <c r="T33" i="1"/>
  <c r="T32" i="1" s="1"/>
  <c r="S33" i="1"/>
  <c r="R33" i="1"/>
  <c r="Q33" i="1"/>
  <c r="P33" i="1"/>
  <c r="O33" i="1"/>
  <c r="N33" i="1"/>
  <c r="M33" i="1"/>
  <c r="L33" i="1"/>
  <c r="L32" i="1" s="1"/>
  <c r="K33" i="1"/>
  <c r="J33" i="1"/>
  <c r="I33" i="1"/>
  <c r="H33" i="1"/>
  <c r="G33" i="1"/>
  <c r="F33" i="1"/>
  <c r="E33" i="1"/>
  <c r="D33" i="1"/>
  <c r="D32" i="1" s="1"/>
  <c r="C33" i="1"/>
  <c r="C32" i="1" s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P27" i="1" l="1"/>
  <c r="P32" i="1"/>
  <c r="N32" i="1"/>
  <c r="N27" i="1" s="1"/>
  <c r="F32" i="1"/>
  <c r="F27" i="1" s="1"/>
  <c r="G32" i="1"/>
  <c r="G27" i="1" s="1"/>
  <c r="W32" i="1"/>
  <c r="W27" i="1" s="1"/>
  <c r="V32" i="1"/>
  <c r="V27" i="1" s="1"/>
  <c r="X32" i="1"/>
  <c r="X54" i="1" s="1"/>
  <c r="B32" i="1"/>
  <c r="H32" i="1"/>
  <c r="H27" i="1" s="1"/>
  <c r="C27" i="1"/>
  <c r="T54" i="1"/>
  <c r="AB54" i="1"/>
  <c r="L54" i="1"/>
  <c r="O32" i="1"/>
  <c r="O27" i="1" s="1"/>
  <c r="C54" i="1"/>
  <c r="B27" i="1"/>
  <c r="D54" i="1"/>
  <c r="K32" i="1"/>
  <c r="K27" i="1" s="1"/>
  <c r="S32" i="1"/>
  <c r="S27" i="1" s="1"/>
  <c r="AA32" i="1"/>
  <c r="AA27" i="1" s="1"/>
  <c r="T27" i="1"/>
  <c r="D27" i="1"/>
  <c r="G54" i="1"/>
  <c r="E32" i="1"/>
  <c r="E27" i="1" s="1"/>
  <c r="M32" i="1"/>
  <c r="M27" i="1" s="1"/>
  <c r="U32" i="1"/>
  <c r="AC32" i="1"/>
  <c r="AC54" i="1" s="1"/>
  <c r="I32" i="1"/>
  <c r="I54" i="1" s="1"/>
  <c r="Q32" i="1"/>
  <c r="Q54" i="1" s="1"/>
  <c r="Y32" i="1"/>
  <c r="Y54" i="1" s="1"/>
  <c r="J32" i="1"/>
  <c r="J27" i="1" s="1"/>
  <c r="R32" i="1"/>
  <c r="R27" i="1" s="1"/>
  <c r="Z32" i="1"/>
  <c r="Z27" i="1" s="1"/>
  <c r="AB27" i="1"/>
  <c r="Q27" i="1"/>
  <c r="L27" i="1"/>
  <c r="K54" i="1"/>
  <c r="S54" i="1"/>
  <c r="B54" i="1"/>
  <c r="Z54" i="1"/>
  <c r="F54" i="1"/>
  <c r="N54" i="1"/>
  <c r="V54" i="1"/>
  <c r="O54" i="1"/>
  <c r="P54" i="1"/>
  <c r="E54" i="1"/>
  <c r="U54" i="1"/>
  <c r="U27" i="1"/>
  <c r="AC27" i="1"/>
  <c r="X27" i="1" l="1"/>
  <c r="AA54" i="1"/>
  <c r="W54" i="1"/>
  <c r="R54" i="1"/>
  <c r="H54" i="1"/>
  <c r="Y27" i="1"/>
  <c r="I27" i="1"/>
  <c r="M54" i="1"/>
  <c r="J54" i="1"/>
</calcChain>
</file>

<file path=xl/sharedStrings.xml><?xml version="1.0" encoding="utf-8"?>
<sst xmlns="http://schemas.openxmlformats.org/spreadsheetml/2006/main" count="187" uniqueCount="180">
  <si>
    <t>สำนักงานเศรษฐกิจการคลัง</t>
  </si>
  <si>
    <t>กองนโยบายระบบการเงินและสถาบันการเงิน สำนักงานเศรษฐกิจการคลัง โทร 0 2273 9020 ต่อ 3286</t>
  </si>
  <si>
    <t>รายการ</t>
  </si>
  <si>
    <t>มิ.ย. 51</t>
  </si>
  <si>
    <t>ก.ย. 51</t>
  </si>
  <si>
    <t>ธ.ค. 51</t>
  </si>
  <si>
    <t>มี.ค. 52</t>
  </si>
  <si>
    <t>มิ.ย. 52</t>
  </si>
  <si>
    <t>ก.ย. 52</t>
  </si>
  <si>
    <t>ธ.ค. 52</t>
  </si>
  <si>
    <t>มี.ค. 53</t>
  </si>
  <si>
    <t>มิ.ย. 53</t>
  </si>
  <si>
    <t>ก.ย. 53</t>
  </si>
  <si>
    <t>ธ.ค. 53</t>
  </si>
  <si>
    <t>มี.ค. 54</t>
  </si>
  <si>
    <t>มิ.ย. 54</t>
  </si>
  <si>
    <t>ก.ย. 54</t>
  </si>
  <si>
    <t>ธ.ค. 54</t>
  </si>
  <si>
    <t>มี.ค. 55</t>
  </si>
  <si>
    <t>มิ.ย. 55</t>
  </si>
  <si>
    <t>ก.ย. 55</t>
  </si>
  <si>
    <t>ธ.ค. 55</t>
  </si>
  <si>
    <t>มี.ค. 56</t>
  </si>
  <si>
    <t>มิ.ย. 56</t>
  </si>
  <si>
    <t>ก.ย. 56</t>
  </si>
  <si>
    <t>ธ.ค. 56</t>
  </si>
  <si>
    <t>มี.ค. 57</t>
  </si>
  <si>
    <t>มิ.ย. 57</t>
  </si>
  <si>
    <t>ก.ย. 57</t>
  </si>
  <si>
    <t>ธ.ค. 57</t>
  </si>
  <si>
    <t xml:space="preserve">   22.1.1 การซื้อที่ดินเปล่า</t>
  </si>
  <si>
    <t xml:space="preserve">   22.1.2 การซื้อที่ดินเปล่า เพื่อสร้างบ้าน</t>
  </si>
  <si>
    <t xml:space="preserve">   22.1.3 การซื้อที่ดินเปล่า เพื่อสร้างสิ่งปลูกสร้างอื่น ๆ</t>
  </si>
  <si>
    <t>22.2 การจัดหาที่อยู่อาศัย</t>
  </si>
  <si>
    <t xml:space="preserve">   22.2.1 การซื้อบ้านหรือที่ดินพร้อมบ้านเพื่ออยู่อาศัย</t>
  </si>
  <si>
    <t xml:space="preserve">     22.2.1.1 การซื้อบ้านหรือที่ดินพร้อมบ้านเพื่ออยู่อาศัยสำหรับผู้มีรายได้น้อย</t>
  </si>
  <si>
    <t xml:space="preserve">     22.2.1.2 การซื้อบ้านหรือที่ดินพร้อมบ้านเพื่ออยู่อาศัยสำหรับบุคคลทั่วไป</t>
  </si>
  <si>
    <t xml:space="preserve">   22.2.2 การซื้อห้องชุดในอาคารชุดหรือแฟลตเพื่ออยู่อาศัย</t>
  </si>
  <si>
    <t xml:space="preserve">     22.2.2.1 การซื้อห้องชุดในอาคารชุดหรือแฟลตเพื่ออยู่อาศัยสำหรับผู้มีรายได้น้อย</t>
  </si>
  <si>
    <t xml:space="preserve">     22.2.2.2 การซื้อห้องชุดในอาคารชุดหรือแฟลตเพื่ออยู่อาศัยสำหรับบุคคลทั่วไป</t>
  </si>
  <si>
    <t xml:space="preserve">   22.2.3 การซื้ออาคารพาณิชย์หรือตึกแถวเพื่ออยู่อาศัย</t>
  </si>
  <si>
    <t xml:space="preserve">     22.2.3.1 การซื้ออาคารพาณิชย์หรือตึกแถวเพื่ออยู่อาศัยสำหรับผู้มีรายได้น้อย</t>
  </si>
  <si>
    <t xml:space="preserve">     22.2.3.2 การซื้ออาคารพาณิชย์หรือตึกแถวเพื่ออยู่อาศัยสำหรับบุคคลทั่วไป</t>
  </si>
  <si>
    <t xml:space="preserve">   22.2.4 การก่อสร้างที่อยู่อาศัยบนที่ดินของตนเองหรือบนที่ดินที่ตนเองมีสิทธิครอบครอง</t>
  </si>
  <si>
    <t>22.3 การซื้ออสังหาริมทรัพย์เพื่อการอื่น ๆ</t>
  </si>
  <si>
    <t xml:space="preserve">   22.3.1 การจัดหาที่ดินและอาคารเพื่อการอื่น</t>
  </si>
  <si>
    <t xml:space="preserve">   22.3.2 การจัดหาอาคารชุดและแฟลตเพื่อการอื่น</t>
  </si>
  <si>
    <t xml:space="preserve">   22.3.3 การจัดหาอาคารพาณิชย์และตึกแถวเพื่อการอื่น</t>
  </si>
  <si>
    <t>22.4 การซื้อหรือเช่าซื้อรถยนต์และรถจักรยานยนต์</t>
  </si>
  <si>
    <t xml:space="preserve">   22.4.1 การซื้อหรือเช่าซื้อรถยนต์นั่งส่วนบุคคลไม่เกิน 7 คน</t>
  </si>
  <si>
    <t xml:space="preserve">   22.4.2 การซื้อหรือเช่าซื้อรถยนต์อื่นๆ</t>
  </si>
  <si>
    <t xml:space="preserve">   22.4.3 การซื้อหรือเช่าซื้อรถจักรยานยนต์</t>
  </si>
  <si>
    <t>22.5 การศึกษา</t>
  </si>
  <si>
    <t>22.6 การเดินทางไปต่างประเทศเพื่อการทำงาน</t>
  </si>
  <si>
    <t>22.7 การอุปโภคบริโภคอื่น ๆ</t>
  </si>
  <si>
    <t xml:space="preserve">   22.7.1 การอุปโภคบริโภคอื่น ๆ ที่มีที่อยู่อาศัยเป็นหลักประกัน </t>
  </si>
  <si>
    <t xml:space="preserve">   22.7.3 การอุปโภคบริโภคอื่น ๆ ที่มีทรัพย์สินอื่นเป็นหลักประกัน</t>
  </si>
  <si>
    <t xml:space="preserve">   22.7.4 การอุปโภคบริโภคอื่น ๆ ที่ไม่มีหลักประกัน</t>
  </si>
  <si>
    <t>หมายเหตุ : 1. หน่วย : ล้านบาท , ความถี่ของข้อมูล : รายไตรมาส</t>
  </si>
  <si>
    <t>มี.ค. 58</t>
  </si>
  <si>
    <t>มิ.ย. 58</t>
  </si>
  <si>
    <t>ก.ย. 58</t>
  </si>
  <si>
    <t>ธ.ค. 58</t>
  </si>
  <si>
    <t>มี.ค. 59</t>
  </si>
  <si>
    <t>มิ.ย. 59</t>
  </si>
  <si>
    <t>ก.ย. 59</t>
  </si>
  <si>
    <t>ธ.ค. 59</t>
  </si>
  <si>
    <t>มี.ค. 60</t>
  </si>
  <si>
    <t>มิ.ย. 60</t>
  </si>
  <si>
    <t>ก.ย. 60</t>
  </si>
  <si>
    <t>ธ.ค. 60</t>
  </si>
  <si>
    <t>มี.ค. 61</t>
  </si>
  <si>
    <t>มิ.ย. 61</t>
  </si>
  <si>
    <t>ก.ย. 61</t>
  </si>
  <si>
    <t>ธ.ค. 61</t>
  </si>
  <si>
    <t>มี.ค. 62</t>
  </si>
  <si>
    <t>มิ.ย. 62</t>
  </si>
  <si>
    <t>ก.ย. 62</t>
  </si>
  <si>
    <t>ธ.ค. 62</t>
  </si>
  <si>
    <t>มี.ค. 63</t>
  </si>
  <si>
    <t>มิ.ย. 63</t>
  </si>
  <si>
    <t>ก.ย. 63</t>
  </si>
  <si>
    <t>ธ.ค. 63</t>
  </si>
  <si>
    <t>มี.ค. 64</t>
  </si>
  <si>
    <t>มิ.ย. 64</t>
  </si>
  <si>
    <t>ก.ย. 64</t>
  </si>
  <si>
    <t>ธ.ค. 64</t>
  </si>
  <si>
    <t>มี.ค. 65</t>
  </si>
  <si>
    <t>มิ.ย. 65</t>
  </si>
  <si>
    <t>ก.ย. 65</t>
  </si>
  <si>
    <t xml:space="preserve">   22.7.2 การอุปโภคบริโภคอื่น ๆที่มีทะเบียนรถยนต์หรือรถจักรยานยนต์ เป็นหลักประกัน </t>
  </si>
  <si>
    <t>ปรับปรุงข้อมูลล่าสุด : ธ.ค. 2565</t>
  </si>
  <si>
    <t>รวม</t>
  </si>
  <si>
    <t>1. เกษตรกรรม การล่าสัตว์ และการป่าไม้</t>
  </si>
  <si>
    <t xml:space="preserve">2. การประมง </t>
  </si>
  <si>
    <t xml:space="preserve">3. การทำเหมืองแร่และเหมืองหิน </t>
  </si>
  <si>
    <t>4. การผลิต</t>
  </si>
  <si>
    <t>5. การไฟฟ้า แก๊ส และการประปา</t>
  </si>
  <si>
    <t>6. การก่อสร้าง</t>
  </si>
  <si>
    <t>8. โรงแรม และภัตตาคาร</t>
  </si>
  <si>
    <t>9. การขนส่ง สถานที่เก็บสินค้า และการคมนาคม</t>
  </si>
  <si>
    <t>10. ตัวกลางทางการเงิน</t>
  </si>
  <si>
    <t>11. บริการด้านอสังหาริมทรัพย์ การให้เช่า และบริการทางธุรกิจ</t>
  </si>
  <si>
    <t>12. การบริหารราชการ และการป้องกันประเทศ รวมทั้งการประกันสังคมภาคบังคับ</t>
  </si>
  <si>
    <t>13. การศึกษา</t>
  </si>
  <si>
    <t>14. การบริการด้านสุขภาพ และงานสังคมสงเคราะห์</t>
  </si>
  <si>
    <t>15. การให้บริการชุมชน สังคม และบริการส่วนบุคคลอื่น ๆ</t>
  </si>
  <si>
    <t>16. ลูกจ้างในครัวเรือนส่วนบุคคล</t>
  </si>
  <si>
    <t>17. องค์การระหว่างประเทศ และองค์การต่างประเทศอื่น ๆ และสมาชิก</t>
  </si>
  <si>
    <t>18. อุปโภคบริโภคส่วนบุคคล</t>
  </si>
  <si>
    <t>18.1  การซื้อที่ดิน</t>
  </si>
  <si>
    <t xml:space="preserve">   18.1.1 การซื้อที่ดินเปล่า</t>
  </si>
  <si>
    <t xml:space="preserve">   18.1.2 การซื้อที่ดินเปล่า เพื่อสร้างบ้าน</t>
  </si>
  <si>
    <t xml:space="preserve">   18.1.3 การซื้อที่ดินเปล่า เพื่อสร้างสิ่งปลูกสร้างอื่น ๆ</t>
  </si>
  <si>
    <t>18.2 การจัดหาที่อยู่อาศัย</t>
  </si>
  <si>
    <t xml:space="preserve">   18.2.1 การซื้อบ้านหรือที่ดินพร้อมบ้านเพื่ออยู่อาศัย</t>
  </si>
  <si>
    <t xml:space="preserve">     18.2.1.1 การซื้อบ้านหรือที่ดินพร้อมบ้านเพื่ออยู่อาศัยสำหรับผู้มีรายได้น้อย</t>
  </si>
  <si>
    <t xml:space="preserve">     18.2.1.2 การซื้อบ้านหรือที่ดินพร้อมบ้านเพื่ออยู่อาศัยสำหรับบุคคลทั่วไป</t>
  </si>
  <si>
    <t xml:space="preserve">   18.2.2 การซื้อห้องชุดในอาคารชุดหรือแฟลตเพื่ออยู่อาศัย</t>
  </si>
  <si>
    <t xml:space="preserve">     18.2.2.1 การซื้อห้องชุดในอาคารชุดหรือแฟลตเพื่ออยู่อาศัยสำหรับผู้มีรายได้น้อย</t>
  </si>
  <si>
    <t xml:space="preserve">     18.2.2.2 การซื้อห้องชุดในอาคารชุดหรือแฟลตเพื่ออยู่อาศัยสำหรับบุคคลทั่วไป</t>
  </si>
  <si>
    <t xml:space="preserve">   18.2.3 การซื้ออาคารพาณิชย์หรือตึกแถวเพื่ออยู่อาศัย</t>
  </si>
  <si>
    <t xml:space="preserve">     18.2.3.1 การซื้ออาคารพาณิชย์หรือตึกแถวเพื่ออยู่อาศัยสำหรับผู้มีรายได้น้อย</t>
  </si>
  <si>
    <t xml:space="preserve">     18.2.3.2 การซื้ออาคารพาณิชย์หรือตึกแถวเพื่ออยู่อาศัยสำหรับบุคคลทั่วไป</t>
  </si>
  <si>
    <t xml:space="preserve">   18.2.4 การก่อสร้างที่อยู่อาศัยบนที่ดินของตนเองหรือบนที่ดินที่ตนเองมีสิทธิครอบครอง</t>
  </si>
  <si>
    <t>18.3 การซื้ออสังหาริมทรัพย์เพื่อการอื่น ๆ</t>
  </si>
  <si>
    <t xml:space="preserve">   18.3.1 การจัดหาที่ดินและอาคารเพื่อการอื่น</t>
  </si>
  <si>
    <t xml:space="preserve">   18.3.2 การจัดหาอาคารชุดและแฟลตเพื่อการอื่น</t>
  </si>
  <si>
    <t xml:space="preserve">   18.3.3 การจัดหาอาคารพาณิชย์และตึกแถวเพื่อการอื่น</t>
  </si>
  <si>
    <t>18.4 การซื้อหรือเช่าซื้อรถยนต์และรถจักรยานยนต์</t>
  </si>
  <si>
    <t xml:space="preserve">   18.4.1 การซื้อหรือเช่าซื้อรถยนต์นั่งส่วนบุคคลไม่เกิน 7 คน</t>
  </si>
  <si>
    <t xml:space="preserve">   18.4.2 การซื้อหรือเช่าซื้อรถยนต์อื่นๆ</t>
  </si>
  <si>
    <t xml:space="preserve">   18.4.3 การซื้อหรือเช่าซื้อรถจักรยานยนต์</t>
  </si>
  <si>
    <t>18.5 การศึกษา</t>
  </si>
  <si>
    <t>18.6 การเดินทางไปต่างประเทศเพื่อการทำงาน</t>
  </si>
  <si>
    <t>18.7 การอุปโภคบริโภคอื่น ๆ</t>
  </si>
  <si>
    <t>1. เกษตรกรรม การป่าไม้ และการประมง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</si>
  <si>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</si>
  <si>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</si>
  <si>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</si>
  <si>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</si>
  <si>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7. การขายส่งและการขายปลีก การซ่อมยานยนต์และจักรยานยนต์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</si>
  <si>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</si>
  <si>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</si>
  <si>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</si>
  <si>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</si>
  <si>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</si>
  <si>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</si>
  <si>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</si>
  <si>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</si>
  <si>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</si>
  <si>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</si>
  <si>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</si>
  <si>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</si>
  <si>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
และบริการที่ทำขึ้นเองเพื่อใช้ในครัวเรือน ซึ่งไม่สามารถจำแนกกิจกรรมได้อย่างชัดเจน</t>
  </si>
  <si>
    <t>21. กิจกรรมขององค์การระหว่างประเทศและภาคีสมาชิก</t>
  </si>
  <si>
    <t>22. อุปโภคบริโภคส่วนบุคคล</t>
  </si>
  <si>
    <t>22.1 การซื้อที่ดิน</t>
  </si>
  <si>
    <t>MSI_D110 สินเชื่อของสถาบันการเงินเฉพาะกิจ จำแนกตามประเภทธุรกิจ</t>
  </si>
  <si>
    <t>4. ยอดสินเชื่อคงค้าง จำแนกตามประเภทธุรกิจ เดือน มิ.ย. 2551 - มิ.ย. 2552 ไม่รวมข้อมูลของธนาคารอิสลามแห่งประเทศไทย และธนาคารพัฒนาวิสาหกิจขนาดกลางและขนาดย่อมแห่งประเทศไทย</t>
  </si>
  <si>
    <t>5. ยอดสินเชื่อคงค้าง จำแนกตามประเภทธุรกิจ เดือน มี.ค. 2551 และ ก.ย. 2552 - มี.ค. 2553 ไม่รวมข้อมูลของธนาคารอิสลามแห่งประเทศไทย</t>
  </si>
  <si>
    <t xml:space="preserve">2. เป็นข้อมูลสินเชื่อของสถาบันการเงินเฉพาะกิจ 6 แห่ง ได้แก่ ธนาคารออมสิน ธนาคารอาคารสงเคราะห์ ธนาคารเพื่อการเกษตรและสหกรณ์การเกษตร ธนาคารเพื่อการส่งออกและนำเข้าแห่งประเทศไทย ธนาคารพัฒนาวิสาหกิจขนาดกลางและขนาดย่อมแห่งประเทศไทย และธนาคารอิสลามแห่งประเทศไทย </t>
  </si>
  <si>
    <t xml:space="preserve">3. ยอดสินเชื่อคงค้าง จำแนกตามประเภทธุรกิจปี 2551-2557 (ตาม ISIC BOT Rev 3.1) </t>
  </si>
  <si>
    <t xml:space="preserve">3. ยอดสินเชื่อคงค้าง จำแนกตามประเภทธุรกิจ ปี 2558-ปัจจุบัน (ตาม ISIC BOT Rev 4.0) </t>
  </si>
  <si>
    <t>7. การขายส่ง การขายปลีก และซ่อมแซมยานยนต์ จักรยานยนต์ ของใช้ส่วนบุคคลและของใช้ในครัวเรือน</t>
  </si>
  <si>
    <t>MSI_D303 สินเชื่อของสถาบันการเงินเฉพาะกิจ จำแนกตามประเภทธุรกิจ</t>
  </si>
  <si>
    <t>ธ.ค. 65</t>
  </si>
  <si>
    <t>มี.ค. 66</t>
  </si>
  <si>
    <t>มิ.ย. 66</t>
  </si>
  <si>
    <t>ก.ย. 66</t>
  </si>
  <si>
    <t>ธ.ค. 66</t>
  </si>
  <si>
    <t>มิ.ย. 67</t>
  </si>
  <si>
    <t>มี.ค. 67</t>
  </si>
  <si>
    <t>ก.ย. 67</t>
  </si>
  <si>
    <t>ธ.ค. 67</t>
  </si>
  <si>
    <t>มี.ค. 68</t>
  </si>
  <si>
    <t>มิ.ย. 68</t>
  </si>
  <si>
    <t>ก.ย. 68</t>
  </si>
  <si>
    <t>ปรับปรุงข้อมูลล่าสุด : ธ.ค. 68</t>
  </si>
  <si>
    <t>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</si>
</sst>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[$-107041E]\ mmm\ yy;@"/>
    <numFmt numFmtId="166" formatCode="[$-101041E]d\ mmm\ yy;@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indexed="8"/>
      <name val="Arial"/>
      <family val="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b/>
      <sz val="16"/>
      <color theme="0"/>
      <name val="TH SarabunPSK"/>
      <family val="2"/>
    </font>
    <font>
      <sz val="14"/>
      <name val="TH SarabunPSK"/>
      <family val="2"/>
    </font>
    <font>
      <sz val="11"/>
      <name val="Calibri"/>
      <family val="2"/>
      <charset val="222"/>
      <scheme val="minor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7" fillId="0" borderId="0">
      <alignment vertical="top"/>
    </xf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8" fillId="2" borderId="1" xfId="2" applyFont="1" applyFill="1" applyBorder="1" applyAlignment="1">
      <alignment horizontal="center" vertical="center"/>
    </xf>
    <xf numFmtId="0" fontId="5" fillId="3" borderId="2" xfId="0" applyFont="1" applyFill="1" applyBorder="1"/>
    <xf numFmtId="164" fontId="4" fillId="3" borderId="2" xfId="1" applyFont="1" applyFill="1" applyBorder="1"/>
    <xf numFmtId="0" fontId="4" fillId="3" borderId="2" xfId="0" applyFont="1" applyFill="1" applyBorder="1"/>
    <xf numFmtId="0" fontId="5" fillId="4" borderId="2" xfId="0" applyFont="1" applyFill="1" applyBorder="1"/>
    <xf numFmtId="164" fontId="4" fillId="4" borderId="2" xfId="1" applyFont="1" applyFill="1" applyBorder="1"/>
    <xf numFmtId="0" fontId="4" fillId="4" borderId="2" xfId="0" applyFont="1" applyFill="1" applyBorder="1"/>
    <xf numFmtId="165" fontId="8" fillId="2" borderId="3" xfId="2" applyFont="1" applyFill="1" applyBorder="1" applyAlignment="1">
      <alignment horizontal="center" vertical="center"/>
    </xf>
    <xf numFmtId="49" fontId="6" fillId="2" borderId="3" xfId="0" quotePrefix="1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vertical="top" wrapText="1"/>
    </xf>
    <xf numFmtId="0" fontId="4" fillId="3" borderId="0" xfId="0" applyFont="1" applyFill="1"/>
    <xf numFmtId="0" fontId="10" fillId="5" borderId="2" xfId="0" applyFont="1" applyFill="1" applyBorder="1" applyAlignment="1">
      <alignment horizontal="center"/>
    </xf>
    <xf numFmtId="164" fontId="9" fillId="5" borderId="2" xfId="1" applyFont="1" applyFill="1" applyBorder="1"/>
    <xf numFmtId="49" fontId="6" fillId="2" borderId="2" xfId="0" applyNumberFormat="1" applyFont="1" applyFill="1" applyBorder="1" applyAlignment="1">
      <alignment horizontal="center"/>
    </xf>
    <xf numFmtId="165" fontId="8" fillId="2" borderId="2" xfId="2" applyFont="1" applyFill="1" applyBorder="1" applyAlignment="1">
      <alignment horizontal="center" vertical="center"/>
    </xf>
    <xf numFmtId="164" fontId="6" fillId="3" borderId="2" xfId="1" applyFont="1" applyFill="1" applyBorder="1"/>
    <xf numFmtId="164" fontId="6" fillId="4" borderId="2" xfId="1" applyFont="1" applyFill="1" applyBorder="1"/>
    <xf numFmtId="0" fontId="5" fillId="3" borderId="2" xfId="0" applyFont="1" applyFill="1" applyBorder="1" applyAlignment="1">
      <alignment vertical="center" wrapText="1"/>
    </xf>
    <xf numFmtId="164" fontId="6" fillId="3" borderId="2" xfId="1" applyFont="1" applyFill="1" applyBorder="1" applyAlignment="1">
      <alignment vertical="center"/>
    </xf>
    <xf numFmtId="164" fontId="6" fillId="4" borderId="2" xfId="0" applyNumberFormat="1" applyFont="1" applyFill="1" applyBorder="1"/>
    <xf numFmtId="164" fontId="6" fillId="3" borderId="2" xfId="0" applyNumberFormat="1" applyFont="1" applyFill="1" applyBorder="1"/>
    <xf numFmtId="0" fontId="3" fillId="3" borderId="2" xfId="0" applyFont="1" applyFill="1" applyBorder="1" applyAlignment="1">
      <alignment horizontal="left" indent="2"/>
    </xf>
    <xf numFmtId="0" fontId="3" fillId="4" borderId="2" xfId="0" applyFont="1" applyFill="1" applyBorder="1" applyAlignment="1">
      <alignment horizontal="left" indent="2"/>
    </xf>
    <xf numFmtId="0" fontId="3" fillId="3" borderId="2" xfId="0" applyFont="1" applyFill="1" applyBorder="1" applyAlignment="1">
      <alignment horizontal="left" indent="3"/>
    </xf>
    <xf numFmtId="0" fontId="3" fillId="4" borderId="2" xfId="0" applyFont="1" applyFill="1" applyBorder="1" applyAlignment="1">
      <alignment horizontal="left" indent="3"/>
    </xf>
    <xf numFmtId="164" fontId="6" fillId="4" borderId="2" xfId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indent="1"/>
    </xf>
    <xf numFmtId="0" fontId="3" fillId="4" borderId="2" xfId="0" applyFont="1" applyFill="1" applyBorder="1" applyAlignment="1">
      <alignment horizontal="left" indent="1"/>
    </xf>
    <xf numFmtId="166" fontId="8" fillId="2" borderId="2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4" fontId="9" fillId="0" borderId="0" xfId="1" applyFont="1" applyFill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3">
    <cellStyle name="Comma" xfId="1" builtinId="3"/>
    <cellStyle name="Normal" xfId="0" builtinId="0"/>
    <cellStyle name="Style 1" xfId="2" xr:uid="{4C239A7E-EACE-4245-B05D-0D1138F080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0</xdr:col>
      <xdr:colOff>1123950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6B96C5-C083-4FE9-9496-70EB64B8D4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5169" r="15988" b="7751"/>
        <a:stretch/>
      </xdr:blipFill>
      <xdr:spPr>
        <a:xfrm>
          <a:off x="19050" y="19051"/>
          <a:ext cx="1104900" cy="781049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8</xdr:row>
      <xdr:rowOff>38100</xdr:rowOff>
    </xdr:from>
    <xdr:to>
      <xdr:col>1</xdr:col>
      <xdr:colOff>257175</xdr:colOff>
      <xdr:row>8</xdr:row>
      <xdr:rowOff>247650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5E25AD4-12C2-DDF1-582B-706B30488D9C}"/>
            </a:ext>
          </a:extLst>
        </xdr:cNvPr>
        <xdr:cNvSpPr/>
      </xdr:nvSpPr>
      <xdr:spPr>
        <a:xfrm>
          <a:off x="5753100" y="2333625"/>
          <a:ext cx="95250" cy="2095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0</xdr:col>
      <xdr:colOff>971550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9D5F43-4A9B-40CF-8FB5-D4C3587513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8" t="5169" r="15988" b="7751"/>
        <a:stretch/>
      </xdr:blipFill>
      <xdr:spPr>
        <a:xfrm>
          <a:off x="19050" y="19051"/>
          <a:ext cx="952500" cy="80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6A3EC-8F6F-48CA-A41D-2B56461343C5}">
  <dimension ref="A4:EP67"/>
  <sheetViews>
    <sheetView workbookViewId="0">
      <pane xSplit="1" topLeftCell="B1" activePane="topRight" state="frozen"/>
      <selection pane="topRight" activeCell="A16" sqref="A16"/>
    </sheetView>
  </sheetViews>
  <sheetFormatPr defaultRowHeight="18.75"/>
  <cols>
    <col min="1" max="1" width="85.85546875" style="3" customWidth="1"/>
    <col min="2" max="2" width="12.5703125" style="3" bestFit="1" customWidth="1"/>
    <col min="3" max="4" width="12.5703125" bestFit="1" customWidth="1"/>
    <col min="5" max="5" width="12.42578125" bestFit="1" customWidth="1"/>
    <col min="6" max="8" width="12.5703125" bestFit="1" customWidth="1"/>
    <col min="9" max="9" width="12.85546875" bestFit="1" customWidth="1"/>
    <col min="10" max="12" width="12.5703125" bestFit="1" customWidth="1"/>
    <col min="13" max="13" width="12.85546875" bestFit="1" customWidth="1"/>
    <col min="14" max="15" width="12.5703125" bestFit="1" customWidth="1"/>
    <col min="16" max="16" width="13.140625" bestFit="1" customWidth="1"/>
    <col min="17" max="18" width="12.5703125" bestFit="1" customWidth="1"/>
    <col min="19" max="23" width="12.7109375" bestFit="1" customWidth="1"/>
    <col min="24" max="24" width="12.5703125" bestFit="1" customWidth="1"/>
    <col min="25" max="25" width="12.7109375" bestFit="1" customWidth="1"/>
    <col min="26" max="29" width="12.5703125" bestFit="1" customWidth="1"/>
    <col min="147" max="16384" width="9.140625" style="3"/>
  </cols>
  <sheetData>
    <row r="4" spans="1:146" ht="21.75" customHeight="1">
      <c r="A4" s="1" t="s">
        <v>0</v>
      </c>
    </row>
    <row r="5" spans="1:146" ht="21">
      <c r="A5" s="1" t="s">
        <v>158</v>
      </c>
    </row>
    <row r="6" spans="1:146" ht="21">
      <c r="A6" s="1" t="s">
        <v>91</v>
      </c>
    </row>
    <row r="7" spans="1:146" ht="21">
      <c r="A7" s="1" t="s">
        <v>1</v>
      </c>
    </row>
    <row r="9" spans="1:146" ht="21">
      <c r="A9" s="5" t="s">
        <v>2</v>
      </c>
      <c r="B9" s="37">
        <v>18688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6" t="s">
        <v>12</v>
      </c>
      <c r="M9" s="6" t="s">
        <v>13</v>
      </c>
      <c r="N9" s="6" t="s">
        <v>14</v>
      </c>
      <c r="O9" s="6" t="s">
        <v>15</v>
      </c>
      <c r="P9" s="6" t="s">
        <v>16</v>
      </c>
      <c r="Q9" s="6" t="s">
        <v>17</v>
      </c>
      <c r="R9" s="6" t="s">
        <v>18</v>
      </c>
      <c r="S9" s="6" t="s">
        <v>19</v>
      </c>
      <c r="T9" s="6" t="s">
        <v>20</v>
      </c>
      <c r="U9" s="6" t="s">
        <v>21</v>
      </c>
      <c r="V9" s="6" t="s">
        <v>22</v>
      </c>
      <c r="W9" s="6" t="s">
        <v>23</v>
      </c>
      <c r="X9" s="6" t="s">
        <v>24</v>
      </c>
      <c r="Y9" s="6" t="s">
        <v>25</v>
      </c>
      <c r="Z9" s="6" t="s">
        <v>26</v>
      </c>
      <c r="AA9" s="6" t="s">
        <v>27</v>
      </c>
      <c r="AB9" s="6" t="s">
        <v>28</v>
      </c>
      <c r="AC9" s="23" t="s">
        <v>29</v>
      </c>
      <c r="EP9" s="3"/>
    </row>
    <row r="10" spans="1:146" s="9" customFormat="1" ht="21">
      <c r="A10" s="7" t="s">
        <v>93</v>
      </c>
      <c r="B10" s="24">
        <v>529389.30425957998</v>
      </c>
      <c r="C10" s="24">
        <v>544230.22539822001</v>
      </c>
      <c r="D10" s="24">
        <v>541472.32357193006</v>
      </c>
      <c r="E10" s="24">
        <v>535287.29030075995</v>
      </c>
      <c r="F10" s="24">
        <v>634934.36389857996</v>
      </c>
      <c r="G10" s="24">
        <v>652349.41124567005</v>
      </c>
      <c r="H10" s="24">
        <v>487753.8153125</v>
      </c>
      <c r="I10" s="24">
        <v>473271.16837445</v>
      </c>
      <c r="J10" s="24">
        <v>480859.65603799996</v>
      </c>
      <c r="K10" s="24">
        <v>495527.52298345015</v>
      </c>
      <c r="L10" s="24">
        <v>518980.49579808</v>
      </c>
      <c r="M10" s="24">
        <v>523515.56912240002</v>
      </c>
      <c r="N10" s="24">
        <v>541615.24740384996</v>
      </c>
      <c r="O10" s="24">
        <v>567198.42989003018</v>
      </c>
      <c r="P10" s="24">
        <v>581389.91995927005</v>
      </c>
      <c r="Q10" s="24">
        <v>644565.39614444994</v>
      </c>
      <c r="R10" s="24">
        <v>691457.40147497004</v>
      </c>
      <c r="S10" s="24">
        <v>697644.87886884995</v>
      </c>
      <c r="T10" s="24">
        <v>516581.33656518004</v>
      </c>
      <c r="U10" s="24">
        <v>616787.48311729007</v>
      </c>
      <c r="V10" s="24">
        <v>561992.42489634</v>
      </c>
      <c r="W10" s="24">
        <v>555893.47671247006</v>
      </c>
      <c r="X10" s="24">
        <v>560274.94359611988</v>
      </c>
      <c r="Y10" s="24">
        <v>597808.3483646001</v>
      </c>
      <c r="Z10" s="24">
        <v>589488.20232436014</v>
      </c>
      <c r="AA10" s="24">
        <v>587264.90552387992</v>
      </c>
      <c r="AB10" s="24">
        <v>616846.44427649013</v>
      </c>
      <c r="AC10" s="24">
        <v>640122.64164225012</v>
      </c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</row>
    <row r="11" spans="1:146" s="12" customFormat="1" ht="21">
      <c r="A11" s="10" t="s">
        <v>94</v>
      </c>
      <c r="B11" s="25">
        <v>548.46942041</v>
      </c>
      <c r="C11" s="25">
        <v>281.53810900000002</v>
      </c>
      <c r="D11" s="25">
        <v>211.14392900000001</v>
      </c>
      <c r="E11" s="25">
        <v>121.57640600000001</v>
      </c>
      <c r="F11" s="25">
        <v>114.77354800000001</v>
      </c>
      <c r="G11" s="25">
        <v>100.04122599999999</v>
      </c>
      <c r="H11" s="25">
        <v>217.97459123999997</v>
      </c>
      <c r="I11" s="25">
        <v>211.12367248000001</v>
      </c>
      <c r="J11" s="25">
        <v>226.05932943000002</v>
      </c>
      <c r="K11" s="25">
        <v>421.80509894999994</v>
      </c>
      <c r="L11" s="25">
        <v>356.98599161999994</v>
      </c>
      <c r="M11" s="25">
        <v>405.38680893999998</v>
      </c>
      <c r="N11" s="25">
        <v>389.39145020000001</v>
      </c>
      <c r="O11" s="25">
        <v>381.23432573000002</v>
      </c>
      <c r="P11" s="25">
        <v>366.14342673000004</v>
      </c>
      <c r="Q11" s="25">
        <v>344.38406639000004</v>
      </c>
      <c r="R11" s="25">
        <v>337.62953829999998</v>
      </c>
      <c r="S11" s="25">
        <v>335.61088674000001</v>
      </c>
      <c r="T11" s="25">
        <v>11888.164186499998</v>
      </c>
      <c r="U11" s="25">
        <v>12138.627136589997</v>
      </c>
      <c r="V11" s="25">
        <v>12617.934964829999</v>
      </c>
      <c r="W11" s="25">
        <v>12893.304251109997</v>
      </c>
      <c r="X11" s="25">
        <v>13491.838383109998</v>
      </c>
      <c r="Y11" s="25">
        <v>13965.008270660001</v>
      </c>
      <c r="Z11" s="25">
        <v>14360.42558422</v>
      </c>
      <c r="AA11" s="25">
        <v>14454.595621019998</v>
      </c>
      <c r="AB11" s="25">
        <v>14992.180964200001</v>
      </c>
      <c r="AC11" s="25">
        <v>15510.612793079999</v>
      </c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</row>
    <row r="12" spans="1:146" s="9" customFormat="1" ht="21">
      <c r="A12" s="7" t="s">
        <v>95</v>
      </c>
      <c r="B12" s="24">
        <v>1137.9980391600002</v>
      </c>
      <c r="C12" s="24">
        <v>626.73424260000002</v>
      </c>
      <c r="D12" s="24">
        <v>878.49516000000006</v>
      </c>
      <c r="E12" s="24">
        <v>841.20089374999998</v>
      </c>
      <c r="F12" s="24">
        <v>954.96441600000003</v>
      </c>
      <c r="G12" s="24">
        <v>929.97374420000006</v>
      </c>
      <c r="H12" s="24">
        <v>1530.32376</v>
      </c>
      <c r="I12" s="24">
        <v>1633.9759429399999</v>
      </c>
      <c r="J12" s="24">
        <v>1423.0014265699999</v>
      </c>
      <c r="K12" s="24">
        <v>1616.7154003600001</v>
      </c>
      <c r="L12" s="24">
        <v>2195.1471301399997</v>
      </c>
      <c r="M12" s="24">
        <v>2120.0985781899994</v>
      </c>
      <c r="N12" s="24">
        <v>2175.0878277500001</v>
      </c>
      <c r="O12" s="24">
        <v>1593.77560128</v>
      </c>
      <c r="P12" s="24">
        <v>1559.9000206599999</v>
      </c>
      <c r="Q12" s="24">
        <v>1497.3652866099997</v>
      </c>
      <c r="R12" s="24">
        <v>1471.9440220500003</v>
      </c>
      <c r="S12" s="24">
        <v>1438.62736169</v>
      </c>
      <c r="T12" s="24">
        <v>1368.8892363300001</v>
      </c>
      <c r="U12" s="24">
        <v>1332.5160636199998</v>
      </c>
      <c r="V12" s="24">
        <v>1374.3424404700002</v>
      </c>
      <c r="W12" s="24">
        <v>1361.0388071</v>
      </c>
      <c r="X12" s="24">
        <v>1400.5671168499998</v>
      </c>
      <c r="Y12" s="24">
        <v>1278.3013908900004</v>
      </c>
      <c r="Z12" s="24">
        <v>1327.34676502</v>
      </c>
      <c r="AA12" s="24">
        <v>1411.1618474699999</v>
      </c>
      <c r="AB12" s="24">
        <v>1594.3253649600001</v>
      </c>
      <c r="AC12" s="24">
        <v>1606.56377058</v>
      </c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</row>
    <row r="13" spans="1:146" s="12" customFormat="1" ht="21">
      <c r="A13" s="10" t="s">
        <v>96</v>
      </c>
      <c r="B13" s="25">
        <v>21815.722046260002</v>
      </c>
      <c r="C13" s="25">
        <v>8501.7701431000005</v>
      </c>
      <c r="D13" s="25">
        <v>8245.1019117000014</v>
      </c>
      <c r="E13" s="25">
        <v>8730.6181410499994</v>
      </c>
      <c r="F13" s="25">
        <v>8837.1467322499993</v>
      </c>
      <c r="G13" s="25">
        <v>8704.0357018300001</v>
      </c>
      <c r="H13" s="25">
        <v>23674.984861559999</v>
      </c>
      <c r="I13" s="25">
        <v>24337.603220869994</v>
      </c>
      <c r="J13" s="25">
        <v>29397.064085419999</v>
      </c>
      <c r="K13" s="25">
        <v>47630.420372780012</v>
      </c>
      <c r="L13" s="25">
        <v>51369.536034309996</v>
      </c>
      <c r="M13" s="25">
        <v>58821.859872449997</v>
      </c>
      <c r="N13" s="25">
        <v>67203.223991809995</v>
      </c>
      <c r="O13" s="25">
        <v>77447.40439453999</v>
      </c>
      <c r="P13" s="25">
        <v>79771.019136149989</v>
      </c>
      <c r="Q13" s="25">
        <v>70385.197734569985</v>
      </c>
      <c r="R13" s="25">
        <v>71749.915099840029</v>
      </c>
      <c r="S13" s="25">
        <v>68857.975317940014</v>
      </c>
      <c r="T13" s="25">
        <v>73541.695674689981</v>
      </c>
      <c r="U13" s="25">
        <v>74543.356340380007</v>
      </c>
      <c r="V13" s="25">
        <v>74034.992390660002</v>
      </c>
      <c r="W13" s="25">
        <v>66495.723683259988</v>
      </c>
      <c r="X13" s="25">
        <v>66956.446279270021</v>
      </c>
      <c r="Y13" s="25">
        <v>66580.564432019994</v>
      </c>
      <c r="Z13" s="25">
        <v>66332.942858580005</v>
      </c>
      <c r="AA13" s="25">
        <v>68644.40748915002</v>
      </c>
      <c r="AB13" s="25">
        <v>73443.262959490006</v>
      </c>
      <c r="AC13" s="25">
        <v>74413.313957599981</v>
      </c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</row>
    <row r="14" spans="1:146" s="9" customFormat="1" ht="21">
      <c r="A14" s="7" t="s">
        <v>97</v>
      </c>
      <c r="B14" s="24">
        <v>2452.9726997299999</v>
      </c>
      <c r="C14" s="24">
        <v>1960.7626692900003</v>
      </c>
      <c r="D14" s="24">
        <v>4259.8294989099995</v>
      </c>
      <c r="E14" s="24">
        <v>4568.7374688299997</v>
      </c>
      <c r="F14" s="24">
        <v>3223.0555282099995</v>
      </c>
      <c r="G14" s="24">
        <v>3471.4076346100001</v>
      </c>
      <c r="H14" s="24">
        <v>3220.2112464599995</v>
      </c>
      <c r="I14" s="24">
        <v>5975.8367382500001</v>
      </c>
      <c r="J14" s="24">
        <v>9000.2612457300002</v>
      </c>
      <c r="K14" s="24">
        <v>5087.6102307899992</v>
      </c>
      <c r="L14" s="24">
        <v>4503.3966657700003</v>
      </c>
      <c r="M14" s="24">
        <v>6507.0262363799993</v>
      </c>
      <c r="N14" s="24">
        <v>12790.993704250002</v>
      </c>
      <c r="O14" s="24">
        <v>26685.774975960005</v>
      </c>
      <c r="P14" s="24">
        <v>29305.560388520007</v>
      </c>
      <c r="Q14" s="24">
        <v>30610.200407069995</v>
      </c>
      <c r="R14" s="24">
        <v>27177.367363090001</v>
      </c>
      <c r="S14" s="24">
        <v>26829.724133259992</v>
      </c>
      <c r="T14" s="24">
        <v>30544.817432849999</v>
      </c>
      <c r="U14" s="24">
        <v>28504.833919049994</v>
      </c>
      <c r="V14" s="24">
        <v>28421.920436729997</v>
      </c>
      <c r="W14" s="24">
        <v>26319.761727869998</v>
      </c>
      <c r="X14" s="24">
        <v>26482.117740429996</v>
      </c>
      <c r="Y14" s="24">
        <v>28495.166151319998</v>
      </c>
      <c r="Z14" s="24">
        <v>30275.734249449997</v>
      </c>
      <c r="AA14" s="24">
        <v>32071.394523709998</v>
      </c>
      <c r="AB14" s="24">
        <v>33732.380438330001</v>
      </c>
      <c r="AC14" s="24">
        <v>38214.283429380004</v>
      </c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</row>
    <row r="15" spans="1:146" s="12" customFormat="1" ht="21">
      <c r="A15" s="10" t="s">
        <v>98</v>
      </c>
      <c r="B15" s="25">
        <v>2857.9616362699994</v>
      </c>
      <c r="C15" s="25">
        <v>653.89544999999998</v>
      </c>
      <c r="D15" s="25">
        <v>690.29146495000009</v>
      </c>
      <c r="E15" s="25">
        <v>631.08412499999997</v>
      </c>
      <c r="F15" s="25">
        <v>649.57120111000006</v>
      </c>
      <c r="G15" s="25">
        <v>594.96135989999993</v>
      </c>
      <c r="H15" s="25">
        <v>2510.1326804099999</v>
      </c>
      <c r="I15" s="25">
        <v>2611.2366282199996</v>
      </c>
      <c r="J15" s="25">
        <v>2476.1888399699997</v>
      </c>
      <c r="K15" s="25">
        <v>4978.6288587299996</v>
      </c>
      <c r="L15" s="25">
        <v>7389.1291925099986</v>
      </c>
      <c r="M15" s="25">
        <v>8278.9912998899981</v>
      </c>
      <c r="N15" s="25">
        <v>8467.671925730001</v>
      </c>
      <c r="O15" s="25">
        <v>8967.1624448200018</v>
      </c>
      <c r="P15" s="25">
        <v>8941.1418308100001</v>
      </c>
      <c r="Q15" s="25">
        <v>9259.5176387100018</v>
      </c>
      <c r="R15" s="25">
        <v>9033.8668530600007</v>
      </c>
      <c r="S15" s="25">
        <v>9037.8129303599999</v>
      </c>
      <c r="T15" s="25">
        <v>10635.120162960002</v>
      </c>
      <c r="U15" s="25">
        <v>11708.66638223</v>
      </c>
      <c r="V15" s="25">
        <v>11347.614404500004</v>
      </c>
      <c r="W15" s="25">
        <v>11160.497144299998</v>
      </c>
      <c r="X15" s="25">
        <v>11505.900335560003</v>
      </c>
      <c r="Y15" s="25">
        <v>12160.96283418</v>
      </c>
      <c r="Z15" s="25">
        <v>12118.523782889999</v>
      </c>
      <c r="AA15" s="25">
        <v>13426.188131010002</v>
      </c>
      <c r="AB15" s="25">
        <v>12597.44565199</v>
      </c>
      <c r="AC15" s="25">
        <v>13356.58040359</v>
      </c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</row>
    <row r="16" spans="1:146" s="9" customFormat="1" ht="25.5" customHeight="1">
      <c r="A16" s="26" t="s">
        <v>164</v>
      </c>
      <c r="B16" s="27">
        <v>29438.46015268</v>
      </c>
      <c r="C16" s="27">
        <v>27919.83626846</v>
      </c>
      <c r="D16" s="27">
        <v>28420.962015999998</v>
      </c>
      <c r="E16" s="27">
        <v>25889.786490530001</v>
      </c>
      <c r="F16" s="27">
        <v>23480.158893519998</v>
      </c>
      <c r="G16" s="27">
        <v>23672.437265899996</v>
      </c>
      <c r="H16" s="27">
        <v>36206.572653130002</v>
      </c>
      <c r="I16" s="27">
        <v>40657.922042569997</v>
      </c>
      <c r="J16" s="27">
        <v>39148.799258119994</v>
      </c>
      <c r="K16" s="27">
        <v>65642.619525269998</v>
      </c>
      <c r="L16" s="27">
        <v>67302.00078111999</v>
      </c>
      <c r="M16" s="27">
        <v>73792.846078469971</v>
      </c>
      <c r="N16" s="27">
        <v>81934.931029519983</v>
      </c>
      <c r="O16" s="27">
        <v>84261.682098810008</v>
      </c>
      <c r="P16" s="27">
        <v>82284.222573240011</v>
      </c>
      <c r="Q16" s="27">
        <v>88412.737971499984</v>
      </c>
      <c r="R16" s="27">
        <v>82911.727063380007</v>
      </c>
      <c r="S16" s="27">
        <v>83305.715083839998</v>
      </c>
      <c r="T16" s="27">
        <v>114538.41116398</v>
      </c>
      <c r="U16" s="27">
        <v>116326.96006594</v>
      </c>
      <c r="V16" s="27">
        <v>116401.19193108</v>
      </c>
      <c r="W16" s="27">
        <v>113781.09233083</v>
      </c>
      <c r="X16" s="27">
        <v>114924.01058698002</v>
      </c>
      <c r="Y16" s="27">
        <v>114747.62934793998</v>
      </c>
      <c r="Z16" s="27">
        <v>125208.50170293001</v>
      </c>
      <c r="AA16" s="27">
        <v>128401.27100246998</v>
      </c>
      <c r="AB16" s="27">
        <v>123123.78198078</v>
      </c>
      <c r="AC16" s="27">
        <v>125024.12191084</v>
      </c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</row>
    <row r="17" spans="1:145" s="12" customFormat="1" ht="25.5" customHeight="1">
      <c r="A17" s="10" t="s">
        <v>99</v>
      </c>
      <c r="B17" s="25">
        <v>8267.4794063999998</v>
      </c>
      <c r="C17" s="25">
        <v>3149.7647573900003</v>
      </c>
      <c r="D17" s="25">
        <v>3006.1699135499998</v>
      </c>
      <c r="E17" s="25">
        <v>2941.61484225</v>
      </c>
      <c r="F17" s="25">
        <v>2905.8010839899998</v>
      </c>
      <c r="G17" s="25">
        <v>2798.6902598000001</v>
      </c>
      <c r="H17" s="25">
        <v>10895.125390120002</v>
      </c>
      <c r="I17" s="25">
        <v>12373.09020538</v>
      </c>
      <c r="J17" s="25">
        <v>13771.266650070002</v>
      </c>
      <c r="K17" s="25">
        <v>25264.017714700003</v>
      </c>
      <c r="L17" s="25">
        <v>29804.400368959999</v>
      </c>
      <c r="M17" s="25">
        <v>36476.086529860011</v>
      </c>
      <c r="N17" s="25">
        <v>39539.058584160004</v>
      </c>
      <c r="O17" s="25">
        <v>40976.730732600001</v>
      </c>
      <c r="P17" s="25">
        <v>42911.281188899993</v>
      </c>
      <c r="Q17" s="25">
        <v>43043.787868899992</v>
      </c>
      <c r="R17" s="25">
        <v>41928.407877329992</v>
      </c>
      <c r="S17" s="25">
        <v>41923.362692589995</v>
      </c>
      <c r="T17" s="25">
        <v>41020.675516339994</v>
      </c>
      <c r="U17" s="25">
        <v>41764.129749869993</v>
      </c>
      <c r="V17" s="25">
        <v>40724.410826569998</v>
      </c>
      <c r="W17" s="25">
        <v>39716.526372479995</v>
      </c>
      <c r="X17" s="25">
        <v>39099.707845609999</v>
      </c>
      <c r="Y17" s="25">
        <v>39800.551117259994</v>
      </c>
      <c r="Z17" s="28">
        <v>39753.214537220003</v>
      </c>
      <c r="AA17" s="25">
        <v>40530.306072089996</v>
      </c>
      <c r="AB17" s="25">
        <v>40497.344523530002</v>
      </c>
      <c r="AC17" s="25">
        <v>41500.168976929992</v>
      </c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</row>
    <row r="18" spans="1:145" s="9" customFormat="1" ht="21">
      <c r="A18" s="7" t="s">
        <v>100</v>
      </c>
      <c r="B18" s="24">
        <v>5752.9477581899991</v>
      </c>
      <c r="C18" s="24">
        <v>4843.8175301399997</v>
      </c>
      <c r="D18" s="24">
        <v>4987.6901876100001</v>
      </c>
      <c r="E18" s="24">
        <v>5833.6978855500001</v>
      </c>
      <c r="F18" s="24">
        <v>5863.8572215100003</v>
      </c>
      <c r="G18" s="24">
        <v>5549.1349053399999</v>
      </c>
      <c r="H18" s="24">
        <v>8397.9246048200002</v>
      </c>
      <c r="I18" s="24">
        <v>9336.0648303800008</v>
      </c>
      <c r="J18" s="24">
        <v>9933.67319064</v>
      </c>
      <c r="K18" s="24">
        <v>15546.018780349999</v>
      </c>
      <c r="L18" s="24">
        <v>15938.126892939999</v>
      </c>
      <c r="M18" s="24">
        <v>17270.97332836</v>
      </c>
      <c r="N18" s="24">
        <v>52147.990907680025</v>
      </c>
      <c r="O18" s="24">
        <v>52031.203177379997</v>
      </c>
      <c r="P18" s="24">
        <v>56574.482714250014</v>
      </c>
      <c r="Q18" s="24">
        <v>57900.987036790008</v>
      </c>
      <c r="R18" s="24">
        <v>56286.59794074003</v>
      </c>
      <c r="S18" s="24">
        <v>57601.765310940027</v>
      </c>
      <c r="T18" s="24">
        <v>74084.64824501003</v>
      </c>
      <c r="U18" s="24">
        <v>75545.230261530014</v>
      </c>
      <c r="V18" s="24">
        <v>76956.894801660004</v>
      </c>
      <c r="W18" s="24">
        <v>46947.105652689999</v>
      </c>
      <c r="X18" s="24">
        <v>47535.156467270011</v>
      </c>
      <c r="Y18" s="24">
        <v>46577.18408169</v>
      </c>
      <c r="Z18" s="29">
        <v>49543.726214579983</v>
      </c>
      <c r="AA18" s="24">
        <v>50803.91706783999</v>
      </c>
      <c r="AB18" s="24">
        <v>52773.697686890002</v>
      </c>
      <c r="AC18" s="24">
        <v>52786.382346959996</v>
      </c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</row>
    <row r="19" spans="1:145" s="12" customFormat="1" ht="21">
      <c r="A19" s="10" t="s">
        <v>101</v>
      </c>
      <c r="B19" s="25">
        <v>38445.086663850008</v>
      </c>
      <c r="C19" s="25">
        <v>44757.08264121</v>
      </c>
      <c r="D19" s="25">
        <v>51817.512941899993</v>
      </c>
      <c r="E19" s="25">
        <v>82312.879170479995</v>
      </c>
      <c r="F19" s="25">
        <v>76272.446470299998</v>
      </c>
      <c r="G19" s="25">
        <v>70052.105452719989</v>
      </c>
      <c r="H19" s="25">
        <v>225012.93162093</v>
      </c>
      <c r="I19" s="25">
        <v>241558.74044942998</v>
      </c>
      <c r="J19" s="25">
        <v>274707.43021376</v>
      </c>
      <c r="K19" s="25">
        <v>190447.37000066999</v>
      </c>
      <c r="L19" s="25">
        <v>192173.45058133002</v>
      </c>
      <c r="M19" s="25">
        <v>247090.13533866999</v>
      </c>
      <c r="N19" s="25">
        <v>360028.51309621002</v>
      </c>
      <c r="O19" s="25">
        <v>450140.63976224005</v>
      </c>
      <c r="P19" s="25">
        <v>467860.54712702986</v>
      </c>
      <c r="Q19" s="25">
        <v>376058.61196046998</v>
      </c>
      <c r="R19" s="25">
        <v>549043.99017459992</v>
      </c>
      <c r="S19" s="25">
        <v>398759.47840889986</v>
      </c>
      <c r="T19" s="25">
        <v>395218.36329459003</v>
      </c>
      <c r="U19" s="25">
        <v>335927.13077925006</v>
      </c>
      <c r="V19" s="25">
        <v>503044.88278259977</v>
      </c>
      <c r="W19" s="25">
        <v>432864.87046917999</v>
      </c>
      <c r="X19" s="25">
        <v>475551.25947708992</v>
      </c>
      <c r="Y19" s="25">
        <v>598402.95170621993</v>
      </c>
      <c r="Z19" s="28">
        <v>618235.52122309012</v>
      </c>
      <c r="AA19" s="25">
        <v>684342.26223900018</v>
      </c>
      <c r="AB19" s="25">
        <v>578225.09173838014</v>
      </c>
      <c r="AC19" s="25">
        <v>559181.69343023014</v>
      </c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</row>
    <row r="20" spans="1:145" s="9" customFormat="1" ht="21.75" customHeight="1">
      <c r="A20" s="7" t="s">
        <v>102</v>
      </c>
      <c r="B20" s="24">
        <v>21724.394236659995</v>
      </c>
      <c r="C20" s="24">
        <v>9151.0350069499982</v>
      </c>
      <c r="D20" s="24">
        <v>9106.4660614200002</v>
      </c>
      <c r="E20" s="24">
        <v>8442.904028590001</v>
      </c>
      <c r="F20" s="24">
        <v>8401.9225327599997</v>
      </c>
      <c r="G20" s="24">
        <v>8372.2037189999992</v>
      </c>
      <c r="H20" s="24">
        <v>11167.711075609999</v>
      </c>
      <c r="I20" s="24">
        <v>11597.010182099999</v>
      </c>
      <c r="J20" s="24">
        <v>11544.071003569999</v>
      </c>
      <c r="K20" s="24">
        <v>33937.855755860008</v>
      </c>
      <c r="L20" s="24">
        <v>36679.943090510002</v>
      </c>
      <c r="M20" s="24">
        <v>42190.366508080013</v>
      </c>
      <c r="N20" s="24">
        <v>63193.464220879985</v>
      </c>
      <c r="O20" s="24">
        <v>68015.140840980021</v>
      </c>
      <c r="P20" s="24">
        <v>75988.671191500049</v>
      </c>
      <c r="Q20" s="24">
        <v>120852.99004714996</v>
      </c>
      <c r="R20" s="24">
        <v>90649.117352259971</v>
      </c>
      <c r="S20" s="24">
        <v>92599.09907532997</v>
      </c>
      <c r="T20" s="24">
        <v>146377.03901179999</v>
      </c>
      <c r="U20" s="24">
        <v>143972.58090405999</v>
      </c>
      <c r="V20" s="24">
        <v>137532.38099407003</v>
      </c>
      <c r="W20" s="24">
        <v>135716.14053698</v>
      </c>
      <c r="X20" s="24">
        <v>129211.30606346999</v>
      </c>
      <c r="Y20" s="24">
        <v>128086.08861916997</v>
      </c>
      <c r="Z20" s="29">
        <v>128560.31742260999</v>
      </c>
      <c r="AA20" s="24">
        <v>117989.28371452005</v>
      </c>
      <c r="AB20" s="24">
        <v>110464.48740195997</v>
      </c>
      <c r="AC20" s="24">
        <v>109565.14647883001</v>
      </c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</row>
    <row r="21" spans="1:145" s="12" customFormat="1" ht="21">
      <c r="A21" s="10" t="s">
        <v>103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3170.5822085999998</v>
      </c>
      <c r="L21" s="25">
        <v>3219.6443685100007</v>
      </c>
      <c r="M21" s="25">
        <v>3276.5446473399998</v>
      </c>
      <c r="N21" s="25">
        <v>115596.03129753999</v>
      </c>
      <c r="O21" s="25">
        <v>139276.70876219994</v>
      </c>
      <c r="P21" s="25">
        <v>117246.29942567</v>
      </c>
      <c r="Q21" s="25">
        <v>133049.57000741002</v>
      </c>
      <c r="R21" s="25">
        <v>140721.72365752992</v>
      </c>
      <c r="S21" s="25">
        <v>130950.92213719999</v>
      </c>
      <c r="T21" s="25">
        <v>98933.546574649998</v>
      </c>
      <c r="U21" s="25">
        <v>113282.23044366</v>
      </c>
      <c r="V21" s="25">
        <v>115590.90064835</v>
      </c>
      <c r="W21" s="25">
        <v>107090.15189206002</v>
      </c>
      <c r="X21" s="25">
        <v>100362.97183578998</v>
      </c>
      <c r="Y21" s="25">
        <v>95458.434021570007</v>
      </c>
      <c r="Z21" s="28">
        <v>98171.329255690012</v>
      </c>
      <c r="AA21" s="25">
        <v>101038.71296377998</v>
      </c>
      <c r="AB21" s="25">
        <v>123888.33695489002</v>
      </c>
      <c r="AC21" s="25">
        <v>110539.04898598994</v>
      </c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</row>
    <row r="22" spans="1:145" s="9" customFormat="1" ht="21">
      <c r="A22" s="7" t="s">
        <v>104</v>
      </c>
      <c r="B22" s="24">
        <v>3245.8632171999998</v>
      </c>
      <c r="C22" s="24">
        <v>2076.8651745399998</v>
      </c>
      <c r="D22" s="24">
        <v>2082.2787114500002</v>
      </c>
      <c r="E22" s="24">
        <v>1974.7529300800002</v>
      </c>
      <c r="F22" s="24">
        <v>2046.3974058899998</v>
      </c>
      <c r="G22" s="24">
        <v>2021.85917571</v>
      </c>
      <c r="H22" s="24">
        <v>3310.0069642899994</v>
      </c>
      <c r="I22" s="24">
        <v>3269.6794576899997</v>
      </c>
      <c r="J22" s="24">
        <v>3231.6130737100002</v>
      </c>
      <c r="K22" s="24">
        <v>3884.9188784399998</v>
      </c>
      <c r="L22" s="24">
        <v>3868.4342828199997</v>
      </c>
      <c r="M22" s="24">
        <v>3904.8411421200003</v>
      </c>
      <c r="N22" s="24">
        <v>3646.6676490800014</v>
      </c>
      <c r="O22" s="24">
        <v>3822.4872610399998</v>
      </c>
      <c r="P22" s="24">
        <v>4236.4014291599997</v>
      </c>
      <c r="Q22" s="24">
        <v>4027.12880021</v>
      </c>
      <c r="R22" s="24">
        <v>4487.1391453699998</v>
      </c>
      <c r="S22" s="24">
        <v>4689.2634217200002</v>
      </c>
      <c r="T22" s="24">
        <v>4753.1615771899997</v>
      </c>
      <c r="U22" s="24">
        <v>5076.4782652799995</v>
      </c>
      <c r="V22" s="24">
        <v>5121.0794878200004</v>
      </c>
      <c r="W22" s="24">
        <v>5249.5510535199992</v>
      </c>
      <c r="X22" s="24">
        <v>5027.3736007799989</v>
      </c>
      <c r="Y22" s="24">
        <v>4844.8563472899987</v>
      </c>
      <c r="Z22" s="29">
        <v>4842.2852890900022</v>
      </c>
      <c r="AA22" s="24">
        <v>4738.3895373999994</v>
      </c>
      <c r="AB22" s="24">
        <v>5137.7355953699998</v>
      </c>
      <c r="AC22" s="24">
        <v>5185.80540354</v>
      </c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</row>
    <row r="23" spans="1:145" s="12" customFormat="1" ht="21">
      <c r="A23" s="10" t="s">
        <v>105</v>
      </c>
      <c r="B23" s="25">
        <v>287.77199651000001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448.00021372000003</v>
      </c>
      <c r="I23" s="25">
        <v>452.11386739</v>
      </c>
      <c r="J23" s="25">
        <v>571.31544515000007</v>
      </c>
      <c r="K23" s="25">
        <v>1613.1122380499999</v>
      </c>
      <c r="L23" s="25">
        <v>1625.9229594600001</v>
      </c>
      <c r="M23" s="25">
        <v>1559.3722086100001</v>
      </c>
      <c r="N23" s="25">
        <v>1599.1781758700001</v>
      </c>
      <c r="O23" s="25">
        <v>1483.1513275899997</v>
      </c>
      <c r="P23" s="25">
        <v>1564.2795817299998</v>
      </c>
      <c r="Q23" s="25">
        <v>1734.8208492499998</v>
      </c>
      <c r="R23" s="25">
        <v>1817.1812255300003</v>
      </c>
      <c r="S23" s="25">
        <v>1878.1616422600005</v>
      </c>
      <c r="T23" s="25">
        <v>2457.4745312800001</v>
      </c>
      <c r="U23" s="25">
        <v>2533.9143805900007</v>
      </c>
      <c r="V23" s="25">
        <v>2557.8106182400002</v>
      </c>
      <c r="W23" s="25">
        <v>2464.9174605500002</v>
      </c>
      <c r="X23" s="25">
        <v>2364.5156492300007</v>
      </c>
      <c r="Y23" s="25">
        <v>2373.9149841299991</v>
      </c>
      <c r="Z23" s="28">
        <v>2298.5794742000003</v>
      </c>
      <c r="AA23" s="25">
        <v>2120.0843152499997</v>
      </c>
      <c r="AB23" s="25">
        <v>2210.2023844800001</v>
      </c>
      <c r="AC23" s="25">
        <v>2120.48090082</v>
      </c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</row>
    <row r="24" spans="1:145" s="9" customFormat="1" ht="21">
      <c r="A24" s="7" t="s">
        <v>106</v>
      </c>
      <c r="B24" s="24">
        <v>71508.55289152998</v>
      </c>
      <c r="C24" s="24">
        <v>70584.180497189998</v>
      </c>
      <c r="D24" s="24">
        <v>69182.614943600012</v>
      </c>
      <c r="E24" s="24">
        <v>67110.771996709998</v>
      </c>
      <c r="F24" s="24">
        <v>59457.968730749999</v>
      </c>
      <c r="G24" s="24">
        <v>57979.864500210009</v>
      </c>
      <c r="H24" s="24">
        <v>56397.2611072</v>
      </c>
      <c r="I24" s="24">
        <v>65199.620962689994</v>
      </c>
      <c r="J24" s="24">
        <v>65335.529110300013</v>
      </c>
      <c r="K24" s="24">
        <v>15359.318523710001</v>
      </c>
      <c r="L24" s="24">
        <v>15128.371569180001</v>
      </c>
      <c r="M24" s="24">
        <v>14283.110546599999</v>
      </c>
      <c r="N24" s="24">
        <v>14575.122879979999</v>
      </c>
      <c r="O24" s="24">
        <v>16961.462048609999</v>
      </c>
      <c r="P24" s="24">
        <v>19708.220003100003</v>
      </c>
      <c r="Q24" s="24">
        <v>24167.536765029996</v>
      </c>
      <c r="R24" s="24">
        <v>23975.510382349996</v>
      </c>
      <c r="S24" s="24">
        <v>22259.713256949999</v>
      </c>
      <c r="T24" s="24">
        <v>59485.484610509993</v>
      </c>
      <c r="U24" s="24">
        <v>54082.980568569983</v>
      </c>
      <c r="V24" s="24">
        <v>48528.840253050017</v>
      </c>
      <c r="W24" s="24">
        <v>88783.711826619998</v>
      </c>
      <c r="X24" s="24">
        <v>88965.955919639979</v>
      </c>
      <c r="Y24" s="24">
        <v>86489.142884009983</v>
      </c>
      <c r="Z24" s="29">
        <v>85631.920627560001</v>
      </c>
      <c r="AA24" s="24">
        <v>83751.785814769974</v>
      </c>
      <c r="AB24" s="24">
        <v>77778.940367210002</v>
      </c>
      <c r="AC24" s="24">
        <v>76415.124134839993</v>
      </c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</row>
    <row r="25" spans="1:145" s="12" customFormat="1" ht="21">
      <c r="A25" s="10" t="s">
        <v>107</v>
      </c>
      <c r="B25" s="25">
        <v>5.6159839999999996E-2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810.86950388000014</v>
      </c>
      <c r="L25" s="25">
        <v>805.33413625000003</v>
      </c>
      <c r="M25" s="25">
        <v>785.51349025000013</v>
      </c>
      <c r="N25" s="25">
        <v>758.74119779</v>
      </c>
      <c r="O25" s="25">
        <v>752.95571249000022</v>
      </c>
      <c r="P25" s="25">
        <v>751.77456658000028</v>
      </c>
      <c r="Q25" s="25">
        <v>795.86675124999999</v>
      </c>
      <c r="R25" s="25">
        <v>826.68178771999999</v>
      </c>
      <c r="S25" s="25">
        <v>856.48376746000019</v>
      </c>
      <c r="T25" s="25">
        <v>902.02114680999978</v>
      </c>
      <c r="U25" s="25">
        <v>966.02349632000016</v>
      </c>
      <c r="V25" s="25">
        <v>982.87440271000003</v>
      </c>
      <c r="W25" s="25">
        <v>963.2437160300002</v>
      </c>
      <c r="X25" s="25">
        <v>915.50167565000038</v>
      </c>
      <c r="Y25" s="25">
        <v>870.55197195000017</v>
      </c>
      <c r="Z25" s="28">
        <v>822.05923077999978</v>
      </c>
      <c r="AA25" s="25">
        <v>781.0441510400002</v>
      </c>
      <c r="AB25" s="25">
        <v>762.26605975000007</v>
      </c>
      <c r="AC25" s="25">
        <v>754.99066018000008</v>
      </c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</row>
    <row r="26" spans="1:145" s="9" customFormat="1" ht="21">
      <c r="A26" s="7" t="s">
        <v>108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22.069765910000001</v>
      </c>
      <c r="L26" s="24">
        <v>21.259091949999995</v>
      </c>
      <c r="M26" s="24">
        <v>20.4794105</v>
      </c>
      <c r="N26" s="24">
        <v>21.263577130000005</v>
      </c>
      <c r="O26" s="24">
        <v>26.817761620000002</v>
      </c>
      <c r="P26" s="24">
        <v>29.996805219999999</v>
      </c>
      <c r="Q26" s="24">
        <v>32.141785290000001</v>
      </c>
      <c r="R26" s="24">
        <v>30.262319089999995</v>
      </c>
      <c r="S26" s="24">
        <v>31.696823479999999</v>
      </c>
      <c r="T26" s="24">
        <v>36.074540460000001</v>
      </c>
      <c r="U26" s="24">
        <v>60.017034739999993</v>
      </c>
      <c r="V26" s="24">
        <v>118.20159599000003</v>
      </c>
      <c r="W26" s="24">
        <v>75.640490639999982</v>
      </c>
      <c r="X26" s="24">
        <v>81.02473086000002</v>
      </c>
      <c r="Y26" s="24">
        <v>90.527620710000008</v>
      </c>
      <c r="Z26" s="24">
        <v>117.72818477000001</v>
      </c>
      <c r="AA26" s="24">
        <v>128.88794281</v>
      </c>
      <c r="AB26" s="24">
        <v>132.81333985000001</v>
      </c>
      <c r="AC26" s="24">
        <v>133.96246512000002</v>
      </c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</row>
    <row r="27" spans="1:145" s="9" customFormat="1" ht="21">
      <c r="A27" s="10" t="s">
        <v>109</v>
      </c>
      <c r="B27" s="25">
        <f t="shared" ref="B27" si="0">SUM(B28,B32,B43,B47,B51,B52,B53)</f>
        <v>1067606.0706939099</v>
      </c>
      <c r="C27" s="25">
        <f t="shared" ref="C27:AC27" si="1">SUM(C28,C32,C43,C47,C51,C52,C53)</f>
        <v>1083932.70618736</v>
      </c>
      <c r="D27" s="25">
        <f t="shared" si="1"/>
        <v>1096409.2277556101</v>
      </c>
      <c r="E27" s="25">
        <f t="shared" si="1"/>
        <v>1162943.3045823099</v>
      </c>
      <c r="F27" s="25">
        <f t="shared" si="1"/>
        <v>1210061.6567028901</v>
      </c>
      <c r="G27" s="25">
        <f t="shared" si="1"/>
        <v>1263478.71688304</v>
      </c>
      <c r="H27" s="25">
        <f t="shared" si="1"/>
        <v>1279486.60444943</v>
      </c>
      <c r="I27" s="25">
        <f t="shared" si="1"/>
        <v>1439874.8765536202</v>
      </c>
      <c r="J27" s="25">
        <f t="shared" si="1"/>
        <v>1516112.30606709</v>
      </c>
      <c r="K27" s="25">
        <f t="shared" si="1"/>
        <v>1585470.7480050998</v>
      </c>
      <c r="L27" s="25">
        <f t="shared" si="1"/>
        <v>1700632.8238882199</v>
      </c>
      <c r="M27" s="25">
        <f t="shared" si="1"/>
        <v>1813852.8184564998</v>
      </c>
      <c r="N27" s="25">
        <f t="shared" si="1"/>
        <v>1689966.4955507498</v>
      </c>
      <c r="O27" s="25">
        <f t="shared" si="1"/>
        <v>1581469.1569699901</v>
      </c>
      <c r="P27" s="25">
        <f t="shared" si="1"/>
        <v>1618097.2138098404</v>
      </c>
      <c r="Q27" s="25">
        <f t="shared" si="1"/>
        <v>1835472.8964715195</v>
      </c>
      <c r="R27" s="25">
        <f t="shared" si="1"/>
        <v>1784195.0699328103</v>
      </c>
      <c r="S27" s="25">
        <f t="shared" si="1"/>
        <v>1834528.3238214198</v>
      </c>
      <c r="T27" s="25">
        <f t="shared" si="1"/>
        <v>1983698.64147586</v>
      </c>
      <c r="U27" s="25">
        <f t="shared" si="1"/>
        <v>2042075.82418122</v>
      </c>
      <c r="V27" s="25">
        <f t="shared" si="1"/>
        <v>2082428.3420528693</v>
      </c>
      <c r="W27" s="25">
        <f t="shared" si="1"/>
        <v>2121222.8777293898</v>
      </c>
      <c r="X27" s="25">
        <f t="shared" si="1"/>
        <v>2149419.03860108</v>
      </c>
      <c r="Y27" s="25">
        <f t="shared" si="1"/>
        <v>2188429.6651275293</v>
      </c>
      <c r="Z27" s="25">
        <f t="shared" si="1"/>
        <v>2200991.0387703907</v>
      </c>
      <c r="AA27" s="25">
        <f t="shared" si="1"/>
        <v>2228397.2258952605</v>
      </c>
      <c r="AB27" s="25">
        <f t="shared" si="1"/>
        <v>2256910.3816353795</v>
      </c>
      <c r="AC27" s="25">
        <f t="shared" si="1"/>
        <v>2290655.68496502</v>
      </c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</row>
    <row r="28" spans="1:145" s="12" customFormat="1" ht="21">
      <c r="A28" s="30" t="s">
        <v>110</v>
      </c>
      <c r="B28" s="8">
        <f t="shared" ref="B28" si="2">SUM(B29:B31)</f>
        <v>53877.51384461001</v>
      </c>
      <c r="C28" s="8">
        <f t="shared" ref="C28:AC28" si="3">SUM(C29:C31)</f>
        <v>53578.48621227999</v>
      </c>
      <c r="D28" s="8">
        <f t="shared" si="3"/>
        <v>53189.684837090004</v>
      </c>
      <c r="E28" s="8">
        <f t="shared" si="3"/>
        <v>52781.788605390015</v>
      </c>
      <c r="F28" s="8">
        <f t="shared" si="3"/>
        <v>52305.781183080006</v>
      </c>
      <c r="G28" s="8">
        <f t="shared" si="3"/>
        <v>51956.991115540004</v>
      </c>
      <c r="H28" s="8">
        <f t="shared" si="3"/>
        <v>44303.871352429996</v>
      </c>
      <c r="I28" s="8">
        <f t="shared" si="3"/>
        <v>43943.260550599996</v>
      </c>
      <c r="J28" s="8">
        <f t="shared" si="3"/>
        <v>43432.139097719992</v>
      </c>
      <c r="K28" s="8">
        <f t="shared" si="3"/>
        <v>50251.060254399999</v>
      </c>
      <c r="L28" s="8">
        <f t="shared" si="3"/>
        <v>49592.28548577</v>
      </c>
      <c r="M28" s="8">
        <f t="shared" si="3"/>
        <v>47608.89634531</v>
      </c>
      <c r="N28" s="8">
        <f t="shared" si="3"/>
        <v>47201.113641829994</v>
      </c>
      <c r="O28" s="8">
        <f t="shared" si="3"/>
        <v>46826.95353957999</v>
      </c>
      <c r="P28" s="8">
        <f t="shared" si="3"/>
        <v>46131.574854699997</v>
      </c>
      <c r="Q28" s="8">
        <f t="shared" si="3"/>
        <v>45271.528476879997</v>
      </c>
      <c r="R28" s="8">
        <f t="shared" si="3"/>
        <v>45231.592742350003</v>
      </c>
      <c r="S28" s="8">
        <f t="shared" si="3"/>
        <v>45198.329714959997</v>
      </c>
      <c r="T28" s="8">
        <f t="shared" si="3"/>
        <v>46399.53258377</v>
      </c>
      <c r="U28" s="8">
        <f t="shared" si="3"/>
        <v>46366.159514590006</v>
      </c>
      <c r="V28" s="8">
        <f t="shared" si="3"/>
        <v>46652.287162170003</v>
      </c>
      <c r="W28" s="8">
        <f t="shared" si="3"/>
        <v>46943.98889778</v>
      </c>
      <c r="X28" s="8">
        <f t="shared" si="3"/>
        <v>46147.345312910009</v>
      </c>
      <c r="Y28" s="8">
        <f t="shared" si="3"/>
        <v>46133.985312690005</v>
      </c>
      <c r="Z28" s="8">
        <f t="shared" si="3"/>
        <v>45845.048501929996</v>
      </c>
      <c r="AA28" s="8">
        <f t="shared" si="3"/>
        <v>45752.023437440002</v>
      </c>
      <c r="AB28" s="8">
        <f t="shared" si="3"/>
        <v>45584.524073599998</v>
      </c>
      <c r="AC28" s="8">
        <f t="shared" si="3"/>
        <v>44842.819235839997</v>
      </c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</row>
    <row r="29" spans="1:145" s="9" customFormat="1" ht="21">
      <c r="A29" s="31" t="s">
        <v>111</v>
      </c>
      <c r="B29" s="11">
        <v>14089.463019220002</v>
      </c>
      <c r="C29" s="11">
        <v>13967.55389874</v>
      </c>
      <c r="D29" s="11">
        <v>13820.129810870001</v>
      </c>
      <c r="E29" s="11">
        <v>13662.067017080002</v>
      </c>
      <c r="F29" s="11">
        <v>13381.776999619999</v>
      </c>
      <c r="G29" s="11">
        <v>13335.04115198</v>
      </c>
      <c r="H29" s="11">
        <v>13184.91127167</v>
      </c>
      <c r="I29" s="11">
        <v>13176.608091120002</v>
      </c>
      <c r="J29" s="11">
        <v>13118.481688429996</v>
      </c>
      <c r="K29" s="11">
        <v>11006.721486840001</v>
      </c>
      <c r="L29" s="11">
        <v>10866.747654779998</v>
      </c>
      <c r="M29" s="11">
        <v>9718.3321113399979</v>
      </c>
      <c r="N29" s="11">
        <v>9842.5416737799987</v>
      </c>
      <c r="O29" s="11">
        <v>9748.4834381599976</v>
      </c>
      <c r="P29" s="11">
        <v>9214.5883010899997</v>
      </c>
      <c r="Q29" s="11">
        <v>8505.1019282499983</v>
      </c>
      <c r="R29" s="11">
        <v>8591.2320804400006</v>
      </c>
      <c r="S29" s="11">
        <v>8605.3584987799986</v>
      </c>
      <c r="T29" s="11">
        <v>7871.0688442600003</v>
      </c>
      <c r="U29" s="11">
        <v>7625.5852998800001</v>
      </c>
      <c r="V29" s="11">
        <v>7831.1758079400006</v>
      </c>
      <c r="W29" s="11">
        <v>7970.0697881299984</v>
      </c>
      <c r="X29" s="11">
        <v>7710.646385680001</v>
      </c>
      <c r="Y29" s="11">
        <v>7369.7823486899997</v>
      </c>
      <c r="Z29" s="11">
        <v>7310.7808270399992</v>
      </c>
      <c r="AA29" s="11">
        <v>7310.8365150500003</v>
      </c>
      <c r="AB29" s="11">
        <v>7156.7152542599997</v>
      </c>
      <c r="AC29" s="11">
        <v>6404.3915089300017</v>
      </c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</row>
    <row r="30" spans="1:145" s="12" customFormat="1" ht="21">
      <c r="A30" s="30" t="s">
        <v>112</v>
      </c>
      <c r="B30" s="8">
        <v>32330.534692940008</v>
      </c>
      <c r="C30" s="8">
        <v>32221.72657572999</v>
      </c>
      <c r="D30" s="8">
        <v>32110.019006949999</v>
      </c>
      <c r="E30" s="8">
        <v>31945.695803380007</v>
      </c>
      <c r="F30" s="8">
        <v>31786.222319740005</v>
      </c>
      <c r="G30" s="8">
        <v>31522.39147712</v>
      </c>
      <c r="H30" s="8">
        <v>31118.96008076</v>
      </c>
      <c r="I30" s="8">
        <v>30766.652459479996</v>
      </c>
      <c r="J30" s="8">
        <v>30313.657409289994</v>
      </c>
      <c r="K30" s="8">
        <v>31766.766243869999</v>
      </c>
      <c r="L30" s="8">
        <v>31385.407011799998</v>
      </c>
      <c r="M30" s="8">
        <v>31003.842155440005</v>
      </c>
      <c r="N30" s="8">
        <v>30572.072817619999</v>
      </c>
      <c r="O30" s="8">
        <v>30239.284600829997</v>
      </c>
      <c r="P30" s="8">
        <v>29897.510682939996</v>
      </c>
      <c r="Q30" s="8">
        <v>29418.288566459996</v>
      </c>
      <c r="R30" s="8">
        <v>28806.240128500001</v>
      </c>
      <c r="S30" s="8">
        <v>28363.649382709998</v>
      </c>
      <c r="T30" s="8">
        <v>29609.224096799997</v>
      </c>
      <c r="U30" s="8">
        <v>29279.898320820004</v>
      </c>
      <c r="V30" s="8">
        <v>28781.345505990001</v>
      </c>
      <c r="W30" s="8">
        <v>28480.347363000004</v>
      </c>
      <c r="X30" s="8">
        <v>27628.566245740007</v>
      </c>
      <c r="Y30" s="8">
        <v>27186.277303520001</v>
      </c>
      <c r="Z30" s="8">
        <v>26691.451816090001</v>
      </c>
      <c r="AA30" s="8">
        <v>26443.115033869995</v>
      </c>
      <c r="AB30" s="8">
        <v>26202.371733209999</v>
      </c>
      <c r="AC30" s="8">
        <v>25891.393588979998</v>
      </c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</row>
    <row r="31" spans="1:145" s="9" customFormat="1" ht="21">
      <c r="A31" s="31" t="s">
        <v>113</v>
      </c>
      <c r="B31" s="11">
        <v>7457.5161324499995</v>
      </c>
      <c r="C31" s="11">
        <v>7389.2057378099998</v>
      </c>
      <c r="D31" s="11">
        <v>7259.5360192700018</v>
      </c>
      <c r="E31" s="11">
        <v>7174.0257849300006</v>
      </c>
      <c r="F31" s="11">
        <v>7137.7818637199998</v>
      </c>
      <c r="G31" s="11">
        <v>7099.5584864400007</v>
      </c>
      <c r="H31" s="11">
        <v>0</v>
      </c>
      <c r="I31" s="11">
        <v>0</v>
      </c>
      <c r="J31" s="11">
        <v>0</v>
      </c>
      <c r="K31" s="11">
        <v>7477.5725236900016</v>
      </c>
      <c r="L31" s="11">
        <v>7340.1308191900007</v>
      </c>
      <c r="M31" s="11">
        <v>6886.7220785300005</v>
      </c>
      <c r="N31" s="11">
        <v>6786.4991504300006</v>
      </c>
      <c r="O31" s="11">
        <v>6839.1855005900015</v>
      </c>
      <c r="P31" s="11">
        <v>7019.4758706699995</v>
      </c>
      <c r="Q31" s="11">
        <v>7348.1379821700011</v>
      </c>
      <c r="R31" s="11">
        <v>7834.1205334100005</v>
      </c>
      <c r="S31" s="11">
        <v>8229.3218334700014</v>
      </c>
      <c r="T31" s="11">
        <v>8919.239642710003</v>
      </c>
      <c r="U31" s="11">
        <v>9460.675893890002</v>
      </c>
      <c r="V31" s="11">
        <v>10039.765848240002</v>
      </c>
      <c r="W31" s="11">
        <v>10493.571746649997</v>
      </c>
      <c r="X31" s="11">
        <v>10808.132681489999</v>
      </c>
      <c r="Y31" s="11">
        <v>11577.925660480001</v>
      </c>
      <c r="Z31" s="11">
        <v>11842.815858799997</v>
      </c>
      <c r="AA31" s="11">
        <v>11998.071888520002</v>
      </c>
      <c r="AB31" s="11">
        <v>12225.437086129998</v>
      </c>
      <c r="AC31" s="11">
        <v>12547.034137929997</v>
      </c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</row>
    <row r="32" spans="1:145" s="12" customFormat="1" ht="21">
      <c r="A32" s="30" t="s">
        <v>114</v>
      </c>
      <c r="B32" s="8">
        <f t="shared" ref="B32" si="4">B33+B36+B39+B42</f>
        <v>621402.48861881986</v>
      </c>
      <c r="C32" s="8">
        <f t="shared" ref="C32:AC32" si="5">C33+C36+C39+C42</f>
        <v>627728.11624854</v>
      </c>
      <c r="D32" s="8">
        <f t="shared" si="5"/>
        <v>631590.91761439014</v>
      </c>
      <c r="E32" s="8">
        <f t="shared" si="5"/>
        <v>641740.00751273986</v>
      </c>
      <c r="F32" s="8">
        <f t="shared" si="5"/>
        <v>649382.23905100999</v>
      </c>
      <c r="G32" s="8">
        <f t="shared" si="5"/>
        <v>658225.47197010007</v>
      </c>
      <c r="H32" s="8">
        <f t="shared" si="5"/>
        <v>689278.58430943999</v>
      </c>
      <c r="I32" s="8">
        <f t="shared" si="5"/>
        <v>705321.02055144019</v>
      </c>
      <c r="J32" s="8">
        <f t="shared" si="5"/>
        <v>716087.72950380994</v>
      </c>
      <c r="K32" s="8">
        <f t="shared" si="5"/>
        <v>732864.45981812989</v>
      </c>
      <c r="L32" s="8">
        <f t="shared" si="5"/>
        <v>739692.19807168003</v>
      </c>
      <c r="M32" s="8">
        <f t="shared" si="5"/>
        <v>751538.65969792986</v>
      </c>
      <c r="N32" s="8">
        <f t="shared" si="5"/>
        <v>760996.94018798997</v>
      </c>
      <c r="O32" s="8">
        <f t="shared" si="5"/>
        <v>774251.98832270992</v>
      </c>
      <c r="P32" s="8">
        <f t="shared" si="5"/>
        <v>790956.84460843005</v>
      </c>
      <c r="Q32" s="8">
        <f t="shared" si="5"/>
        <v>793685.20351987018</v>
      </c>
      <c r="R32" s="8">
        <f t="shared" si="5"/>
        <v>838117.25269229</v>
      </c>
      <c r="S32" s="8">
        <f t="shared" si="5"/>
        <v>855241.81333488005</v>
      </c>
      <c r="T32" s="8">
        <f t="shared" si="5"/>
        <v>861817.89110568003</v>
      </c>
      <c r="U32" s="8">
        <f t="shared" si="5"/>
        <v>885278.7256934701</v>
      </c>
      <c r="V32" s="8">
        <f t="shared" si="5"/>
        <v>900028.48060524999</v>
      </c>
      <c r="W32" s="8">
        <f t="shared" si="5"/>
        <v>922054.61074942001</v>
      </c>
      <c r="X32" s="8">
        <f t="shared" si="5"/>
        <v>937982.10495553003</v>
      </c>
      <c r="Y32" s="8">
        <f t="shared" si="5"/>
        <v>966928.1669724097</v>
      </c>
      <c r="Z32" s="8">
        <f t="shared" si="5"/>
        <v>983216.09929892037</v>
      </c>
      <c r="AA32" s="8">
        <f t="shared" si="5"/>
        <v>1008853.26667259</v>
      </c>
      <c r="AB32" s="8">
        <f t="shared" si="5"/>
        <v>1035208.8009208897</v>
      </c>
      <c r="AC32" s="8">
        <f t="shared" si="5"/>
        <v>1059606.9111385699</v>
      </c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</row>
    <row r="33" spans="1:145" s="9" customFormat="1" ht="21">
      <c r="A33" s="31" t="s">
        <v>115</v>
      </c>
      <c r="B33" s="11">
        <f>B34+B35</f>
        <v>451255.65608224989</v>
      </c>
      <c r="C33" s="11">
        <f t="shared" ref="C33:AB33" si="6">C34+C35</f>
        <v>455880.30346516008</v>
      </c>
      <c r="D33" s="11">
        <f t="shared" si="6"/>
        <v>457883.32648121007</v>
      </c>
      <c r="E33" s="11">
        <f t="shared" si="6"/>
        <v>464157.17089758988</v>
      </c>
      <c r="F33" s="11">
        <f t="shared" si="6"/>
        <v>469608.28686901997</v>
      </c>
      <c r="G33" s="11">
        <f t="shared" si="6"/>
        <v>474439.19989301002</v>
      </c>
      <c r="H33" s="11">
        <f t="shared" si="6"/>
        <v>535576.97659197997</v>
      </c>
      <c r="I33" s="11">
        <f t="shared" si="6"/>
        <v>547746.04438266018</v>
      </c>
      <c r="J33" s="11">
        <f t="shared" si="6"/>
        <v>557577.04568927002</v>
      </c>
      <c r="K33" s="11">
        <f t="shared" si="6"/>
        <v>534248.95668672991</v>
      </c>
      <c r="L33" s="11">
        <f t="shared" si="6"/>
        <v>536749.70523228997</v>
      </c>
      <c r="M33" s="11">
        <f t="shared" si="6"/>
        <v>544708.85130629991</v>
      </c>
      <c r="N33" s="11">
        <f t="shared" si="6"/>
        <v>551196.37080995995</v>
      </c>
      <c r="O33" s="11">
        <f t="shared" si="6"/>
        <v>560870.07349239988</v>
      </c>
      <c r="P33" s="11">
        <f t="shared" si="6"/>
        <v>572114.85289814998</v>
      </c>
      <c r="Q33" s="11">
        <f t="shared" si="6"/>
        <v>572253.2549992603</v>
      </c>
      <c r="R33" s="11">
        <f t="shared" si="6"/>
        <v>613544.30788951996</v>
      </c>
      <c r="S33" s="11">
        <f t="shared" si="6"/>
        <v>625351.93384571001</v>
      </c>
      <c r="T33" s="11">
        <f t="shared" si="6"/>
        <v>626001.10146724002</v>
      </c>
      <c r="U33" s="11">
        <f t="shared" si="6"/>
        <v>642088.69949050003</v>
      </c>
      <c r="V33" s="11">
        <f t="shared" si="6"/>
        <v>652160.98001853994</v>
      </c>
      <c r="W33" s="11">
        <f t="shared" si="6"/>
        <v>667786.27152854996</v>
      </c>
      <c r="X33" s="11">
        <f t="shared" si="6"/>
        <v>678332.05294473015</v>
      </c>
      <c r="Y33" s="11">
        <f t="shared" si="6"/>
        <v>699104.05435650982</v>
      </c>
      <c r="Z33" s="11">
        <f t="shared" si="6"/>
        <v>710737.43075929023</v>
      </c>
      <c r="AA33" s="11">
        <f t="shared" si="6"/>
        <v>729613.35346349003</v>
      </c>
      <c r="AB33" s="11">
        <f t="shared" si="6"/>
        <v>748596.43062790984</v>
      </c>
      <c r="AC33" s="11">
        <f>AC34+AC35</f>
        <v>764999.4336617199</v>
      </c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</row>
    <row r="34" spans="1:145" s="12" customFormat="1" ht="21">
      <c r="A34" s="32" t="s">
        <v>116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6038.4879565500005</v>
      </c>
      <c r="L34" s="8">
        <v>6580.79253204</v>
      </c>
      <c r="M34" s="8">
        <v>7365.8060716600003</v>
      </c>
      <c r="N34" s="8">
        <v>7951.7590850199986</v>
      </c>
      <c r="O34" s="8">
        <v>8741.9845994099996</v>
      </c>
      <c r="P34" s="8">
        <v>8979.7515965399998</v>
      </c>
      <c r="Q34" s="8">
        <v>1593.1165634199999</v>
      </c>
      <c r="R34" s="8">
        <v>2073.8133682899997</v>
      </c>
      <c r="S34" s="8">
        <v>1931.01845168</v>
      </c>
      <c r="T34" s="8">
        <v>2035.3987385900002</v>
      </c>
      <c r="U34" s="8">
        <v>2077.2222704600003</v>
      </c>
      <c r="V34" s="8">
        <v>2058.5604444600003</v>
      </c>
      <c r="W34" s="8">
        <v>2003.9002466999998</v>
      </c>
      <c r="X34" s="8">
        <v>1965.9828663399999</v>
      </c>
      <c r="Y34" s="8">
        <v>2861.8269258399991</v>
      </c>
      <c r="Z34" s="8">
        <v>2861.3436180999997</v>
      </c>
      <c r="AA34" s="8">
        <v>2931.1853971300002</v>
      </c>
      <c r="AB34" s="8">
        <v>2927.0822071999996</v>
      </c>
      <c r="AC34" s="8">
        <v>2725.0905253000001</v>
      </c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</row>
    <row r="35" spans="1:145" s="9" customFormat="1" ht="21">
      <c r="A35" s="33" t="s">
        <v>117</v>
      </c>
      <c r="B35" s="11">
        <v>451255.65608224989</v>
      </c>
      <c r="C35" s="11">
        <v>455880.30346516008</v>
      </c>
      <c r="D35" s="11">
        <v>457883.32648121007</v>
      </c>
      <c r="E35" s="11">
        <v>464157.17089758988</v>
      </c>
      <c r="F35" s="11">
        <v>469608.28686901997</v>
      </c>
      <c r="G35" s="11">
        <v>474439.19989301002</v>
      </c>
      <c r="H35" s="11">
        <v>535576.97659197997</v>
      </c>
      <c r="I35" s="11">
        <v>547746.04438266018</v>
      </c>
      <c r="J35" s="11">
        <v>557577.04568927002</v>
      </c>
      <c r="K35" s="11">
        <v>528210.46873017994</v>
      </c>
      <c r="L35" s="11">
        <v>530168.91270024993</v>
      </c>
      <c r="M35" s="11">
        <v>537343.0452346399</v>
      </c>
      <c r="N35" s="11">
        <v>543244.6117249399</v>
      </c>
      <c r="O35" s="11">
        <v>552128.08889298991</v>
      </c>
      <c r="P35" s="11">
        <v>563135.10130161</v>
      </c>
      <c r="Q35" s="11">
        <v>570660.13843584026</v>
      </c>
      <c r="R35" s="11">
        <v>611470.49452122999</v>
      </c>
      <c r="S35" s="11">
        <v>623420.91539403005</v>
      </c>
      <c r="T35" s="11">
        <v>623965.70272865007</v>
      </c>
      <c r="U35" s="11">
        <v>640011.47722004005</v>
      </c>
      <c r="V35" s="11">
        <v>650102.41957407992</v>
      </c>
      <c r="W35" s="11">
        <v>665782.37128184992</v>
      </c>
      <c r="X35" s="11">
        <v>676366.07007839018</v>
      </c>
      <c r="Y35" s="11">
        <v>696242.22743066982</v>
      </c>
      <c r="Z35" s="11">
        <v>707876.08714119019</v>
      </c>
      <c r="AA35" s="11">
        <v>726682.16806636006</v>
      </c>
      <c r="AB35" s="11">
        <v>745669.34842070984</v>
      </c>
      <c r="AC35" s="11">
        <v>762274.34313641989</v>
      </c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</row>
    <row r="36" spans="1:145" s="12" customFormat="1" ht="21">
      <c r="A36" s="30" t="s">
        <v>118</v>
      </c>
      <c r="B36" s="8">
        <f>B37+B38</f>
        <v>45855.297123789998</v>
      </c>
      <c r="C36" s="8">
        <f t="shared" ref="C36:AB36" si="7">C37+C38</f>
        <v>46644.896701599988</v>
      </c>
      <c r="D36" s="8">
        <f t="shared" si="7"/>
        <v>47663.817743809996</v>
      </c>
      <c r="E36" s="8">
        <f t="shared" si="7"/>
        <v>50925.012607489989</v>
      </c>
      <c r="F36" s="8">
        <f t="shared" si="7"/>
        <v>52512.220762090023</v>
      </c>
      <c r="G36" s="8">
        <f t="shared" si="7"/>
        <v>55616.869933140006</v>
      </c>
      <c r="H36" s="8">
        <f t="shared" si="7"/>
        <v>49711.163590879987</v>
      </c>
      <c r="I36" s="8">
        <f t="shared" si="7"/>
        <v>53504.324975930002</v>
      </c>
      <c r="J36" s="8">
        <f t="shared" si="7"/>
        <v>54658.326048139992</v>
      </c>
      <c r="K36" s="8">
        <f t="shared" si="7"/>
        <v>67791.962719829986</v>
      </c>
      <c r="L36" s="8">
        <f t="shared" si="7"/>
        <v>70796.752641540006</v>
      </c>
      <c r="M36" s="8">
        <f t="shared" si="7"/>
        <v>73861.613614679998</v>
      </c>
      <c r="N36" s="8">
        <f t="shared" si="7"/>
        <v>76171.231519320034</v>
      </c>
      <c r="O36" s="8">
        <f t="shared" si="7"/>
        <v>78634.937837709993</v>
      </c>
      <c r="P36" s="8">
        <f t="shared" si="7"/>
        <v>82326.280735430017</v>
      </c>
      <c r="Q36" s="8">
        <f t="shared" si="7"/>
        <v>84208.705221249984</v>
      </c>
      <c r="R36" s="8">
        <f t="shared" si="7"/>
        <v>85741.232206040004</v>
      </c>
      <c r="S36" s="8">
        <f t="shared" si="7"/>
        <v>88587.882646970014</v>
      </c>
      <c r="T36" s="8">
        <f t="shared" si="7"/>
        <v>91062.426194440006</v>
      </c>
      <c r="U36" s="8">
        <f t="shared" si="7"/>
        <v>95290.351565039993</v>
      </c>
      <c r="V36" s="8">
        <f t="shared" si="7"/>
        <v>97249.18338989999</v>
      </c>
      <c r="W36" s="8">
        <f t="shared" si="7"/>
        <v>100303.85630422</v>
      </c>
      <c r="X36" s="8">
        <f t="shared" si="7"/>
        <v>102371.67697392</v>
      </c>
      <c r="Y36" s="8">
        <f t="shared" si="7"/>
        <v>106165.77731547998</v>
      </c>
      <c r="Z36" s="8">
        <f t="shared" si="7"/>
        <v>107475.43653756002</v>
      </c>
      <c r="AA36" s="8">
        <f t="shared" si="7"/>
        <v>109917.14531238003</v>
      </c>
      <c r="AB36" s="8">
        <f t="shared" si="7"/>
        <v>112895.31883395997</v>
      </c>
      <c r="AC36" s="8">
        <f>AC37+AC38</f>
        <v>116717.39286428997</v>
      </c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</row>
    <row r="37" spans="1:145" s="9" customFormat="1" ht="21">
      <c r="A37" s="33" t="s">
        <v>119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162.46937783999999</v>
      </c>
      <c r="L37" s="11">
        <v>171.19595883</v>
      </c>
      <c r="M37" s="11">
        <v>142.88597443</v>
      </c>
      <c r="N37" s="11">
        <v>139.34579017999999</v>
      </c>
      <c r="O37" s="11">
        <v>136.26160938999999</v>
      </c>
      <c r="P37" s="11">
        <v>133.08726135000001</v>
      </c>
      <c r="Q37" s="11">
        <v>27.350231219999998</v>
      </c>
      <c r="R37" s="11">
        <v>26.513195</v>
      </c>
      <c r="S37" s="11">
        <v>25.694408539999998</v>
      </c>
      <c r="T37" s="11">
        <v>24.821457389999999</v>
      </c>
      <c r="U37" s="11">
        <v>23.92566128</v>
      </c>
      <c r="V37" s="11">
        <v>21.481056489999997</v>
      </c>
      <c r="W37" s="11">
        <v>20.511144609999999</v>
      </c>
      <c r="X37" s="11">
        <v>19.482402409999999</v>
      </c>
      <c r="Y37" s="11">
        <v>18.498350070000001</v>
      </c>
      <c r="Z37" s="11">
        <v>17.408690140000001</v>
      </c>
      <c r="AA37" s="11">
        <v>16.334888710000001</v>
      </c>
      <c r="AB37" s="11">
        <v>12.894877560000001</v>
      </c>
      <c r="AC37" s="11">
        <v>11.90759793</v>
      </c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</row>
    <row r="38" spans="1:145" s="12" customFormat="1" ht="21">
      <c r="A38" s="32" t="s">
        <v>120</v>
      </c>
      <c r="B38" s="8">
        <v>45855.297123789998</v>
      </c>
      <c r="C38" s="8">
        <v>46644.896701599988</v>
      </c>
      <c r="D38" s="8">
        <v>47663.817743809996</v>
      </c>
      <c r="E38" s="8">
        <v>50925.012607489989</v>
      </c>
      <c r="F38" s="8">
        <v>52512.220762090023</v>
      </c>
      <c r="G38" s="8">
        <v>55616.869933140006</v>
      </c>
      <c r="H38" s="8">
        <v>49711.163590879987</v>
      </c>
      <c r="I38" s="8">
        <v>53504.324975930002</v>
      </c>
      <c r="J38" s="8">
        <v>54658.326048139992</v>
      </c>
      <c r="K38" s="8">
        <v>67629.49334198999</v>
      </c>
      <c r="L38" s="8">
        <v>70625.556682710012</v>
      </c>
      <c r="M38" s="8">
        <v>73718.727640249999</v>
      </c>
      <c r="N38" s="8">
        <v>76031.885729140035</v>
      </c>
      <c r="O38" s="8">
        <v>78498.676228319993</v>
      </c>
      <c r="P38" s="8">
        <v>82193.193474080021</v>
      </c>
      <c r="Q38" s="8">
        <v>84181.354990029984</v>
      </c>
      <c r="R38" s="8">
        <v>85714.719011039997</v>
      </c>
      <c r="S38" s="8">
        <v>88562.188238430012</v>
      </c>
      <c r="T38" s="8">
        <v>91037.604737050002</v>
      </c>
      <c r="U38" s="8">
        <v>95266.425903759999</v>
      </c>
      <c r="V38" s="8">
        <v>97227.702333409994</v>
      </c>
      <c r="W38" s="8">
        <v>100283.34515960999</v>
      </c>
      <c r="X38" s="8">
        <v>102352.19457151</v>
      </c>
      <c r="Y38" s="8">
        <v>106147.27896540998</v>
      </c>
      <c r="Z38" s="8">
        <v>107458.02784742002</v>
      </c>
      <c r="AA38" s="8">
        <v>109900.81042367003</v>
      </c>
      <c r="AB38" s="8">
        <v>112882.42395639997</v>
      </c>
      <c r="AC38" s="8">
        <v>116705.48526635997</v>
      </c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</row>
    <row r="39" spans="1:145" s="9" customFormat="1" ht="21">
      <c r="A39" s="31" t="s">
        <v>121</v>
      </c>
      <c r="B39" s="11">
        <f>B40+B41</f>
        <v>0</v>
      </c>
      <c r="C39" s="11">
        <f t="shared" ref="C39:AB39" si="8">C40+C41</f>
        <v>0</v>
      </c>
      <c r="D39" s="11">
        <f t="shared" si="8"/>
        <v>0</v>
      </c>
      <c r="E39" s="11">
        <f t="shared" si="8"/>
        <v>0</v>
      </c>
      <c r="F39" s="11">
        <f t="shared" si="8"/>
        <v>0</v>
      </c>
      <c r="G39" s="11">
        <f t="shared" si="8"/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395.52569302000001</v>
      </c>
      <c r="L39" s="11">
        <f t="shared" si="8"/>
        <v>664.27397431999998</v>
      </c>
      <c r="M39" s="11">
        <f t="shared" si="8"/>
        <v>995.38078186999996</v>
      </c>
      <c r="N39" s="11">
        <f t="shared" si="8"/>
        <v>1287.9813171000003</v>
      </c>
      <c r="O39" s="11">
        <f t="shared" si="8"/>
        <v>1625.4116547899998</v>
      </c>
      <c r="P39" s="11">
        <f t="shared" si="8"/>
        <v>2110.8929448700001</v>
      </c>
      <c r="Q39" s="11">
        <f t="shared" si="8"/>
        <v>2689.6643090699986</v>
      </c>
      <c r="R39" s="11">
        <f t="shared" si="8"/>
        <v>3420.4524109800004</v>
      </c>
      <c r="S39" s="11">
        <f t="shared" si="8"/>
        <v>4453.4735094200014</v>
      </c>
      <c r="T39" s="11">
        <f t="shared" si="8"/>
        <v>6178.9434534799993</v>
      </c>
      <c r="U39" s="11">
        <f t="shared" si="8"/>
        <v>7138.9971653500015</v>
      </c>
      <c r="V39" s="11">
        <f t="shared" si="8"/>
        <v>7944.0407903100004</v>
      </c>
      <c r="W39" s="11">
        <f t="shared" si="8"/>
        <v>9040.2310980199964</v>
      </c>
      <c r="X39" s="11">
        <f t="shared" si="8"/>
        <v>10369.909513310004</v>
      </c>
      <c r="Y39" s="11">
        <f t="shared" si="8"/>
        <v>11812.541582079997</v>
      </c>
      <c r="Z39" s="11">
        <f t="shared" si="8"/>
        <v>13133.652878100002</v>
      </c>
      <c r="AA39" s="11">
        <f t="shared" si="8"/>
        <v>14601.273356430002</v>
      </c>
      <c r="AB39" s="11">
        <f t="shared" si="8"/>
        <v>16348.282006140002</v>
      </c>
      <c r="AC39" s="11">
        <f>AC40+AC41</f>
        <v>18164.090026500005</v>
      </c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</row>
    <row r="40" spans="1:145" s="12" customFormat="1" ht="21">
      <c r="A40" s="32" t="s">
        <v>122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131.23684729000001</v>
      </c>
      <c r="L40" s="8">
        <v>125.43777236</v>
      </c>
      <c r="M40" s="8">
        <v>114.04856891000001</v>
      </c>
      <c r="N40" s="8">
        <v>108.31346313999998</v>
      </c>
      <c r="O40" s="8">
        <v>102.28682096999999</v>
      </c>
      <c r="P40" s="8">
        <v>101.50530259999999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</row>
    <row r="41" spans="1:145" s="9" customFormat="1" ht="21">
      <c r="A41" s="33" t="s">
        <v>123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264.28884572999999</v>
      </c>
      <c r="L41" s="11">
        <v>538.83620196000004</v>
      </c>
      <c r="M41" s="11">
        <v>881.33221295999999</v>
      </c>
      <c r="N41" s="11">
        <v>1179.6678539600002</v>
      </c>
      <c r="O41" s="11">
        <v>1523.1248338199998</v>
      </c>
      <c r="P41" s="11">
        <v>2009.3876422700002</v>
      </c>
      <c r="Q41" s="11">
        <v>2689.6643090699986</v>
      </c>
      <c r="R41" s="11">
        <v>3420.4524109800004</v>
      </c>
      <c r="S41" s="11">
        <v>4453.4735094200014</v>
      </c>
      <c r="T41" s="11">
        <v>6178.9434534799993</v>
      </c>
      <c r="U41" s="11">
        <v>7138.9971653500015</v>
      </c>
      <c r="V41" s="11">
        <v>7944.0407903100004</v>
      </c>
      <c r="W41" s="11">
        <v>9040.2310980199964</v>
      </c>
      <c r="X41" s="11">
        <v>10369.909513310004</v>
      </c>
      <c r="Y41" s="11">
        <v>11812.541582079997</v>
      </c>
      <c r="Z41" s="11">
        <v>13133.652878100002</v>
      </c>
      <c r="AA41" s="11">
        <v>14601.273356430002</v>
      </c>
      <c r="AB41" s="11">
        <v>16348.282006140002</v>
      </c>
      <c r="AC41" s="11">
        <v>18164.090026500005</v>
      </c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</row>
    <row r="42" spans="1:145" s="12" customFormat="1" ht="21">
      <c r="A42" s="30" t="s">
        <v>124</v>
      </c>
      <c r="B42" s="8">
        <v>124291.53541277999</v>
      </c>
      <c r="C42" s="8">
        <v>125202.91608177997</v>
      </c>
      <c r="D42" s="8">
        <v>126043.77338937001</v>
      </c>
      <c r="E42" s="8">
        <v>126657.82400765999</v>
      </c>
      <c r="F42" s="8">
        <v>127261.73141990001</v>
      </c>
      <c r="G42" s="8">
        <v>128169.40214394999</v>
      </c>
      <c r="H42" s="8">
        <v>103990.44412658</v>
      </c>
      <c r="I42" s="8">
        <v>104070.65119285001</v>
      </c>
      <c r="J42" s="8">
        <v>103852.3577664</v>
      </c>
      <c r="K42" s="8">
        <v>130428.01471855002</v>
      </c>
      <c r="L42" s="8">
        <v>131481.46622353001</v>
      </c>
      <c r="M42" s="8">
        <v>131972.81399508001</v>
      </c>
      <c r="N42" s="8">
        <v>132341.35654160994</v>
      </c>
      <c r="O42" s="8">
        <v>133121.56533781003</v>
      </c>
      <c r="P42" s="8">
        <v>134404.81802997994</v>
      </c>
      <c r="Q42" s="8">
        <v>134533.57899028997</v>
      </c>
      <c r="R42" s="8">
        <v>135411.26018575</v>
      </c>
      <c r="S42" s="8">
        <v>136848.52333277999</v>
      </c>
      <c r="T42" s="8">
        <v>138575.41999051999</v>
      </c>
      <c r="U42" s="8">
        <v>140760.67747258005</v>
      </c>
      <c r="V42" s="8">
        <v>142674.27640649999</v>
      </c>
      <c r="W42" s="8">
        <v>144924.25181862997</v>
      </c>
      <c r="X42" s="8">
        <v>146908.46552356999</v>
      </c>
      <c r="Y42" s="8">
        <v>149845.79371833999</v>
      </c>
      <c r="Z42" s="8">
        <v>151869.57912396998</v>
      </c>
      <c r="AA42" s="8">
        <v>154721.49454029003</v>
      </c>
      <c r="AB42" s="8">
        <v>157368.76945287996</v>
      </c>
      <c r="AC42" s="8">
        <v>159725.99458605997</v>
      </c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</row>
    <row r="43" spans="1:145" s="9" customFormat="1" ht="21">
      <c r="A43" s="31" t="s">
        <v>125</v>
      </c>
      <c r="B43" s="11">
        <f t="shared" ref="B43" si="9">SUM(B44:B46)</f>
        <v>0</v>
      </c>
      <c r="C43" s="11">
        <f t="shared" ref="C43:AC43" si="10">SUM(C44:C46)</f>
        <v>0</v>
      </c>
      <c r="D43" s="11">
        <f t="shared" si="10"/>
        <v>0</v>
      </c>
      <c r="E43" s="11">
        <f t="shared" si="10"/>
        <v>0</v>
      </c>
      <c r="F43" s="11">
        <f t="shared" si="10"/>
        <v>0</v>
      </c>
      <c r="G43" s="11">
        <f t="shared" si="10"/>
        <v>0</v>
      </c>
      <c r="H43" s="11">
        <f t="shared" si="10"/>
        <v>0</v>
      </c>
      <c r="I43" s="11">
        <f t="shared" si="10"/>
        <v>0</v>
      </c>
      <c r="J43" s="11">
        <f t="shared" si="10"/>
        <v>0</v>
      </c>
      <c r="K43" s="11">
        <f t="shared" si="10"/>
        <v>258.63225024999997</v>
      </c>
      <c r="L43" s="11">
        <f t="shared" si="10"/>
        <v>326.55510838000004</v>
      </c>
      <c r="M43" s="11">
        <f t="shared" si="10"/>
        <v>420.70325784000005</v>
      </c>
      <c r="N43" s="11">
        <f t="shared" si="10"/>
        <v>429.23894000000001</v>
      </c>
      <c r="O43" s="11">
        <f t="shared" si="10"/>
        <v>445.18191734000004</v>
      </c>
      <c r="P43" s="11">
        <f t="shared" si="10"/>
        <v>442.56836438000005</v>
      </c>
      <c r="Q43" s="11">
        <f t="shared" si="10"/>
        <v>372.38687276000007</v>
      </c>
      <c r="R43" s="11">
        <f t="shared" si="10"/>
        <v>389.74447745000003</v>
      </c>
      <c r="S43" s="11">
        <f t="shared" si="10"/>
        <v>404.28833772999997</v>
      </c>
      <c r="T43" s="11">
        <f t="shared" si="10"/>
        <v>483.85289541000003</v>
      </c>
      <c r="U43" s="11">
        <f t="shared" si="10"/>
        <v>562.06951964000018</v>
      </c>
      <c r="V43" s="11">
        <f t="shared" si="10"/>
        <v>663.19764605</v>
      </c>
      <c r="W43" s="11">
        <f t="shared" si="10"/>
        <v>720.26359716000002</v>
      </c>
      <c r="X43" s="11">
        <f t="shared" si="10"/>
        <v>1999.0593725399999</v>
      </c>
      <c r="Y43" s="11">
        <f t="shared" si="10"/>
        <v>2885.9896500199998</v>
      </c>
      <c r="Z43" s="11">
        <f t="shared" si="10"/>
        <v>2877.6345921700004</v>
      </c>
      <c r="AA43" s="11">
        <f t="shared" si="10"/>
        <v>2937.5771418999998</v>
      </c>
      <c r="AB43" s="11">
        <f t="shared" si="10"/>
        <v>2942.8780045000003</v>
      </c>
      <c r="AC43" s="11">
        <f t="shared" si="10"/>
        <v>2922.0424540599997</v>
      </c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</row>
    <row r="44" spans="1:145" s="12" customFormat="1" ht="21">
      <c r="A44" s="30" t="s">
        <v>126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183.15072412000001</v>
      </c>
      <c r="L44" s="8">
        <v>209.67965513999999</v>
      </c>
      <c r="M44" s="8">
        <v>284.98185137000002</v>
      </c>
      <c r="N44" s="8">
        <v>308.46269559000001</v>
      </c>
      <c r="O44" s="8">
        <v>324.78464142000001</v>
      </c>
      <c r="P44" s="8">
        <v>308.67447705000001</v>
      </c>
      <c r="Q44" s="8">
        <v>273.66023465000006</v>
      </c>
      <c r="R44" s="8">
        <v>281.15219118000005</v>
      </c>
      <c r="S44" s="8">
        <v>284.81795583000002</v>
      </c>
      <c r="T44" s="8">
        <v>334.80162285</v>
      </c>
      <c r="U44" s="8">
        <v>403.28841512000008</v>
      </c>
      <c r="V44" s="8">
        <v>462.94293407999999</v>
      </c>
      <c r="W44" s="8">
        <v>501.77190512999999</v>
      </c>
      <c r="X44" s="8">
        <v>1772.5656732899999</v>
      </c>
      <c r="Y44" s="8">
        <v>2650.4735802399996</v>
      </c>
      <c r="Z44" s="8">
        <v>2640.8312585800004</v>
      </c>
      <c r="AA44" s="8">
        <v>2690.6505900799998</v>
      </c>
      <c r="AB44" s="8">
        <v>2696.4788053400002</v>
      </c>
      <c r="AC44" s="8">
        <v>2663.3401436199997</v>
      </c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</row>
    <row r="45" spans="1:145" s="9" customFormat="1" ht="21">
      <c r="A45" s="31" t="s">
        <v>127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12.449199999999999</v>
      </c>
      <c r="L45" s="11">
        <v>24.679457919999997</v>
      </c>
      <c r="M45" s="11">
        <v>50.264899730000003</v>
      </c>
      <c r="N45" s="11">
        <v>65.917107009999995</v>
      </c>
      <c r="O45" s="11">
        <v>66.577382020000002</v>
      </c>
      <c r="P45" s="11">
        <v>84.379201840000022</v>
      </c>
      <c r="Q45" s="11">
        <v>96.716638110000019</v>
      </c>
      <c r="R45" s="11">
        <v>106.58228627</v>
      </c>
      <c r="S45" s="11">
        <v>117.46038189999999</v>
      </c>
      <c r="T45" s="11">
        <v>147.04127256000004</v>
      </c>
      <c r="U45" s="11">
        <v>156.77110452000005</v>
      </c>
      <c r="V45" s="11">
        <v>198.24471197000003</v>
      </c>
      <c r="W45" s="11">
        <v>218.49169202999997</v>
      </c>
      <c r="X45" s="11">
        <v>226.49369925000005</v>
      </c>
      <c r="Y45" s="11">
        <v>235.51606978000004</v>
      </c>
      <c r="Z45" s="11">
        <v>236.80333359000005</v>
      </c>
      <c r="AA45" s="11">
        <v>246.92655181999999</v>
      </c>
      <c r="AB45" s="11">
        <v>246.39919916000002</v>
      </c>
      <c r="AC45" s="11">
        <v>258.70231044000002</v>
      </c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</row>
    <row r="46" spans="1:145" s="12" customFormat="1" ht="21">
      <c r="A46" s="30" t="s">
        <v>128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63.032326130000001</v>
      </c>
      <c r="L46" s="8">
        <v>92.195995320000023</v>
      </c>
      <c r="M46" s="8">
        <v>85.456506740000009</v>
      </c>
      <c r="N46" s="8">
        <v>54.859137400000002</v>
      </c>
      <c r="O46" s="8">
        <v>53.819893899999997</v>
      </c>
      <c r="P46" s="8">
        <v>49.514685490000005</v>
      </c>
      <c r="Q46" s="8">
        <v>2.0099999999999998</v>
      </c>
      <c r="R46" s="8">
        <v>2.0099999999999998</v>
      </c>
      <c r="S46" s="8">
        <v>2.0099999999999998</v>
      </c>
      <c r="T46" s="8">
        <v>2.0099999999999998</v>
      </c>
      <c r="U46" s="8">
        <v>2.0099999999999998</v>
      </c>
      <c r="V46" s="8">
        <v>2.0099999999999998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</row>
    <row r="47" spans="1:145" s="9" customFormat="1" ht="21">
      <c r="A47" s="31" t="s">
        <v>129</v>
      </c>
      <c r="B47" s="11">
        <f t="shared" ref="B47" si="11">SUM(B48:B50)</f>
        <v>1002.6403016499999</v>
      </c>
      <c r="C47" s="11">
        <f t="shared" ref="C47:AC47" si="12">SUM(C48:C50)</f>
        <v>1055.7539934499998</v>
      </c>
      <c r="D47" s="11">
        <f t="shared" si="12"/>
        <v>1088.5983484199999</v>
      </c>
      <c r="E47" s="11">
        <f t="shared" si="12"/>
        <v>1114.92471662</v>
      </c>
      <c r="F47" s="11">
        <f t="shared" si="12"/>
        <v>1131.8728022800001</v>
      </c>
      <c r="G47" s="11">
        <f t="shared" si="12"/>
        <v>1142.5910527400001</v>
      </c>
      <c r="H47" s="11">
        <f t="shared" si="12"/>
        <v>1137.7341362100003</v>
      </c>
      <c r="I47" s="11">
        <f t="shared" si="12"/>
        <v>1059.9312986800003</v>
      </c>
      <c r="J47" s="11">
        <f t="shared" si="12"/>
        <v>1044.5045402199999</v>
      </c>
      <c r="K47" s="11">
        <f t="shared" si="12"/>
        <v>1255.31263524</v>
      </c>
      <c r="L47" s="11">
        <f t="shared" si="12"/>
        <v>1870.15337471</v>
      </c>
      <c r="M47" s="11">
        <f t="shared" si="12"/>
        <v>2748.8464241699999</v>
      </c>
      <c r="N47" s="11">
        <f t="shared" si="12"/>
        <v>3058.2966130499999</v>
      </c>
      <c r="O47" s="11">
        <f t="shared" si="12"/>
        <v>3193.3765524799996</v>
      </c>
      <c r="P47" s="11">
        <f t="shared" si="12"/>
        <v>3404.1005341599998</v>
      </c>
      <c r="Q47" s="11">
        <f t="shared" si="12"/>
        <v>3712.3040329599999</v>
      </c>
      <c r="R47" s="11">
        <f t="shared" si="12"/>
        <v>3720.1260126200013</v>
      </c>
      <c r="S47" s="11">
        <f t="shared" si="12"/>
        <v>3865.1602864400002</v>
      </c>
      <c r="T47" s="11">
        <f t="shared" si="12"/>
        <v>4208.3933841400012</v>
      </c>
      <c r="U47" s="11">
        <f t="shared" si="12"/>
        <v>5096.8027230800008</v>
      </c>
      <c r="V47" s="11">
        <f t="shared" si="12"/>
        <v>5947.2449590300012</v>
      </c>
      <c r="W47" s="11">
        <f t="shared" si="12"/>
        <v>6566.2251590700007</v>
      </c>
      <c r="X47" s="11">
        <f t="shared" si="12"/>
        <v>7031.1151427700006</v>
      </c>
      <c r="Y47" s="11">
        <f t="shared" si="12"/>
        <v>7680.5721351500015</v>
      </c>
      <c r="Z47" s="11">
        <f t="shared" si="12"/>
        <v>7774.5434519700002</v>
      </c>
      <c r="AA47" s="11">
        <f t="shared" si="12"/>
        <v>7896.2459799099997</v>
      </c>
      <c r="AB47" s="11">
        <f t="shared" si="12"/>
        <v>7876.7228243399995</v>
      </c>
      <c r="AC47" s="11">
        <f t="shared" si="12"/>
        <v>7935.0466057999993</v>
      </c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</row>
    <row r="48" spans="1:145" s="12" customFormat="1" ht="21">
      <c r="A48" s="30" t="s">
        <v>130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144.12889367000002</v>
      </c>
      <c r="L48" s="8">
        <v>452.19967112</v>
      </c>
      <c r="M48" s="8">
        <v>1027.0844524000001</v>
      </c>
      <c r="N48" s="8">
        <v>1252.35568848</v>
      </c>
      <c r="O48" s="8">
        <v>1361.2993244799998</v>
      </c>
      <c r="P48" s="8">
        <v>1505.4467900599998</v>
      </c>
      <c r="Q48" s="8">
        <v>1662.2613579399999</v>
      </c>
      <c r="R48" s="8">
        <v>1722.7039272500001</v>
      </c>
      <c r="S48" s="8">
        <v>1844.9373088699997</v>
      </c>
      <c r="T48" s="8">
        <v>2099.7258408100006</v>
      </c>
      <c r="U48" s="8">
        <v>2699.9985758100006</v>
      </c>
      <c r="V48" s="8">
        <v>3279.4694935100006</v>
      </c>
      <c r="W48" s="8">
        <v>3739.8486736200007</v>
      </c>
      <c r="X48" s="8">
        <v>4082.9962140000007</v>
      </c>
      <c r="Y48" s="8">
        <v>4644.0839567400008</v>
      </c>
      <c r="Z48" s="8">
        <v>4736.7971761099998</v>
      </c>
      <c r="AA48" s="8">
        <v>4821.0339818600005</v>
      </c>
      <c r="AB48" s="8">
        <v>4827.1801345900003</v>
      </c>
      <c r="AC48" s="8">
        <v>4872.9456713199997</v>
      </c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</row>
    <row r="49" spans="1:145" s="9" customFormat="1" ht="21">
      <c r="A49" s="31" t="s">
        <v>131</v>
      </c>
      <c r="B49" s="11">
        <v>984.43475925999985</v>
      </c>
      <c r="C49" s="11">
        <v>1037.8728259899999</v>
      </c>
      <c r="D49" s="11">
        <v>1070.5403816799999</v>
      </c>
      <c r="E49" s="11">
        <v>1096.18520801</v>
      </c>
      <c r="F49" s="11">
        <v>1113.7549575800001</v>
      </c>
      <c r="G49" s="11">
        <v>1124.41823393</v>
      </c>
      <c r="H49" s="11">
        <v>1119.3057188200003</v>
      </c>
      <c r="I49" s="11">
        <v>1042.3227450200002</v>
      </c>
      <c r="J49" s="11">
        <v>1026.6373391699999</v>
      </c>
      <c r="K49" s="11">
        <v>1077.4016011399999</v>
      </c>
      <c r="L49" s="11">
        <v>1309.7810531100001</v>
      </c>
      <c r="M49" s="11">
        <v>1549.4322141799998</v>
      </c>
      <c r="N49" s="11">
        <v>1626.4241142199996</v>
      </c>
      <c r="O49" s="11">
        <v>1645.2753466499998</v>
      </c>
      <c r="P49" s="11">
        <v>1707.7173354899999</v>
      </c>
      <c r="Q49" s="11">
        <v>1802.11561411</v>
      </c>
      <c r="R49" s="11">
        <v>1751.5407406200011</v>
      </c>
      <c r="S49" s="11">
        <v>1769.3825243300003</v>
      </c>
      <c r="T49" s="11">
        <v>1855.0276196000004</v>
      </c>
      <c r="U49" s="11">
        <v>2093.6020769299994</v>
      </c>
      <c r="V49" s="11">
        <v>2316.6192926600002</v>
      </c>
      <c r="W49" s="11">
        <v>2442.5822543899994</v>
      </c>
      <c r="X49" s="11">
        <v>2539.7724661800003</v>
      </c>
      <c r="Y49" s="11">
        <v>2611.9905128600008</v>
      </c>
      <c r="Z49" s="11">
        <v>2615.88304475</v>
      </c>
      <c r="AA49" s="11">
        <v>2627.0167169399997</v>
      </c>
      <c r="AB49" s="11">
        <v>2594.4786067099994</v>
      </c>
      <c r="AC49" s="11">
        <v>2606.8460978599996</v>
      </c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</row>
    <row r="50" spans="1:145" s="12" customFormat="1" ht="21">
      <c r="A50" s="30" t="s">
        <v>132</v>
      </c>
      <c r="B50" s="8">
        <v>18.205542390000002</v>
      </c>
      <c r="C50" s="8">
        <v>17.881167459999997</v>
      </c>
      <c r="D50" s="8">
        <v>18.057966739999998</v>
      </c>
      <c r="E50" s="8">
        <v>18.739508609999998</v>
      </c>
      <c r="F50" s="8">
        <v>18.117844699999999</v>
      </c>
      <c r="G50" s="8">
        <v>18.172818809999999</v>
      </c>
      <c r="H50" s="8">
        <v>18.42841739</v>
      </c>
      <c r="I50" s="8">
        <v>17.608553660000002</v>
      </c>
      <c r="J50" s="8">
        <v>17.867201050000002</v>
      </c>
      <c r="K50" s="8">
        <v>33.782140429999998</v>
      </c>
      <c r="L50" s="8">
        <v>108.17265047999999</v>
      </c>
      <c r="M50" s="8">
        <v>172.32975758999999</v>
      </c>
      <c r="N50" s="8">
        <v>179.51681034999999</v>
      </c>
      <c r="O50" s="8">
        <v>186.80188135</v>
      </c>
      <c r="P50" s="8">
        <v>190.93640861</v>
      </c>
      <c r="Q50" s="8">
        <v>247.92706090999999</v>
      </c>
      <c r="R50" s="8">
        <v>245.88134474999998</v>
      </c>
      <c r="S50" s="8">
        <v>250.84045323999999</v>
      </c>
      <c r="T50" s="8">
        <v>253.63992373000008</v>
      </c>
      <c r="U50" s="8">
        <v>303.20207034000003</v>
      </c>
      <c r="V50" s="8">
        <v>351.15617286000003</v>
      </c>
      <c r="W50" s="8">
        <v>383.79423106000002</v>
      </c>
      <c r="X50" s="8">
        <v>408.34646258999999</v>
      </c>
      <c r="Y50" s="8">
        <v>424.49766554999997</v>
      </c>
      <c r="Z50" s="8">
        <v>421.86323110999996</v>
      </c>
      <c r="AA50" s="8">
        <v>448.19528111</v>
      </c>
      <c r="AB50" s="8">
        <v>455.06408304000007</v>
      </c>
      <c r="AC50" s="8">
        <v>455.25483661999988</v>
      </c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</row>
    <row r="51" spans="1:145" s="9" customFormat="1" ht="21">
      <c r="A51" s="31" t="s">
        <v>133</v>
      </c>
      <c r="B51" s="11">
        <v>39589.334964500005</v>
      </c>
      <c r="C51" s="11">
        <v>3735.1714639799993</v>
      </c>
      <c r="D51" s="11">
        <v>3968.02260454</v>
      </c>
      <c r="E51" s="11">
        <v>4108.9061897600004</v>
      </c>
      <c r="F51" s="11">
        <v>4158.5948792600002</v>
      </c>
      <c r="G51" s="11">
        <v>4105.7333710100002</v>
      </c>
      <c r="H51" s="11">
        <v>15096.789654449998</v>
      </c>
      <c r="I51" s="11">
        <v>16631.106242329999</v>
      </c>
      <c r="J51" s="11">
        <v>16615.903147970002</v>
      </c>
      <c r="K51" s="11">
        <v>6266.5954747400019</v>
      </c>
      <c r="L51" s="11">
        <v>7040.5645443399999</v>
      </c>
      <c r="M51" s="11">
        <v>8892.8575997000007</v>
      </c>
      <c r="N51" s="11">
        <v>9405.2613952100037</v>
      </c>
      <c r="O51" s="11">
        <v>9601.1197618799997</v>
      </c>
      <c r="P51" s="11">
        <v>9709.493089450003</v>
      </c>
      <c r="Q51" s="11">
        <v>9643.1168559199996</v>
      </c>
      <c r="R51" s="11">
        <v>9422.8873969900033</v>
      </c>
      <c r="S51" s="11">
        <v>9349.9713917799982</v>
      </c>
      <c r="T51" s="11">
        <v>9558.5987826800028</v>
      </c>
      <c r="U51" s="11">
        <v>9955.1252523099974</v>
      </c>
      <c r="V51" s="11">
        <v>10231.072757549999</v>
      </c>
      <c r="W51" s="11">
        <v>10339.506342680002</v>
      </c>
      <c r="X51" s="11">
        <v>10466.260431030003</v>
      </c>
      <c r="Y51" s="11">
        <v>10502.89630486</v>
      </c>
      <c r="Z51" s="11">
        <v>10451.030988530003</v>
      </c>
      <c r="AA51" s="11">
        <v>10486.707632099995</v>
      </c>
      <c r="AB51" s="11">
        <v>10501.490328560001</v>
      </c>
      <c r="AC51" s="11">
        <v>10426.018465549998</v>
      </c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</row>
    <row r="52" spans="1:145" s="12" customFormat="1" ht="21">
      <c r="A52" s="30" t="s">
        <v>134</v>
      </c>
      <c r="B52" s="8">
        <v>413.12812992999994</v>
      </c>
      <c r="C52" s="8">
        <v>520.16469417999997</v>
      </c>
      <c r="D52" s="8">
        <v>566.96160739000004</v>
      </c>
      <c r="E52" s="8">
        <v>567.99232617000018</v>
      </c>
      <c r="F52" s="8">
        <v>609.02760277999982</v>
      </c>
      <c r="G52" s="8">
        <v>642.57715441000005</v>
      </c>
      <c r="H52" s="8">
        <v>15.73102841</v>
      </c>
      <c r="I52" s="8">
        <v>13.878275909999999</v>
      </c>
      <c r="J52" s="8">
        <v>14.520302940000001</v>
      </c>
      <c r="K52" s="8">
        <v>883.75411308999981</v>
      </c>
      <c r="L52" s="8">
        <v>936.79494540999997</v>
      </c>
      <c r="M52" s="8">
        <v>971.75496792999968</v>
      </c>
      <c r="N52" s="8">
        <v>954.30089243999998</v>
      </c>
      <c r="O52" s="8">
        <v>951.66805701000021</v>
      </c>
      <c r="P52" s="8">
        <v>928.00617834000013</v>
      </c>
      <c r="Q52" s="8">
        <v>919.09262848999992</v>
      </c>
      <c r="R52" s="8">
        <v>914.34171278000008</v>
      </c>
      <c r="S52" s="8">
        <v>906.04223562999971</v>
      </c>
      <c r="T52" s="8">
        <v>926.00062134999996</v>
      </c>
      <c r="U52" s="8">
        <v>926.04422641999997</v>
      </c>
      <c r="V52" s="8">
        <v>910.79251978999969</v>
      </c>
      <c r="W52" s="8">
        <v>889.57468295999979</v>
      </c>
      <c r="X52" s="8">
        <v>862.31012216000022</v>
      </c>
      <c r="Y52" s="8">
        <v>851.53926964000027</v>
      </c>
      <c r="Z52" s="8">
        <v>809.28568799000016</v>
      </c>
      <c r="AA52" s="8">
        <v>799.82199190999995</v>
      </c>
      <c r="AB52" s="8">
        <v>784.7701298300002</v>
      </c>
      <c r="AC52" s="8">
        <v>763.47848971999974</v>
      </c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</row>
    <row r="53" spans="1:145" s="9" customFormat="1" ht="21">
      <c r="A53" s="31" t="s">
        <v>135</v>
      </c>
      <c r="B53" s="11">
        <v>351320.96483439999</v>
      </c>
      <c r="C53" s="11">
        <v>397315.01357492997</v>
      </c>
      <c r="D53" s="11">
        <v>406005.04274378001</v>
      </c>
      <c r="E53" s="11">
        <v>462629.68523162999</v>
      </c>
      <c r="F53" s="11">
        <v>502474.14118447999</v>
      </c>
      <c r="G53" s="11">
        <v>547405.35221924004</v>
      </c>
      <c r="H53" s="11">
        <v>529653.89396849007</v>
      </c>
      <c r="I53" s="11">
        <v>672905.67963466002</v>
      </c>
      <c r="J53" s="11">
        <v>738917.50947443</v>
      </c>
      <c r="K53" s="11">
        <v>793690.93345924991</v>
      </c>
      <c r="L53" s="11">
        <v>901174.27235792996</v>
      </c>
      <c r="M53" s="11">
        <v>1001671.10016362</v>
      </c>
      <c r="N53" s="11">
        <v>867921.34388022986</v>
      </c>
      <c r="O53" s="11">
        <v>746198.86881899019</v>
      </c>
      <c r="P53" s="11">
        <v>766524.62618038023</v>
      </c>
      <c r="Q53" s="11">
        <v>981869.26408463949</v>
      </c>
      <c r="R53" s="11">
        <v>886399.12489833031</v>
      </c>
      <c r="S53" s="11">
        <v>919562.71851999988</v>
      </c>
      <c r="T53" s="11">
        <v>1060304.3721028301</v>
      </c>
      <c r="U53" s="11">
        <v>1093890.8972517101</v>
      </c>
      <c r="V53" s="11">
        <v>1117995.2664030292</v>
      </c>
      <c r="W53" s="11">
        <v>1133708.7083003197</v>
      </c>
      <c r="X53" s="11">
        <v>1144930.84326414</v>
      </c>
      <c r="Y53" s="11">
        <v>1153446.5154827596</v>
      </c>
      <c r="Z53" s="11">
        <v>1150017.3962488801</v>
      </c>
      <c r="AA53" s="11">
        <v>1151671.5830394102</v>
      </c>
      <c r="AB53" s="11">
        <v>1154011.1953536598</v>
      </c>
      <c r="AC53" s="11">
        <v>1164159.3685754801</v>
      </c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</row>
    <row r="54" spans="1:145" s="19" customFormat="1" ht="21">
      <c r="A54" s="20" t="s">
        <v>92</v>
      </c>
      <c r="B54" s="21">
        <f t="shared" ref="B54" si="13">B10+B11+B12+B13+B14+B15+B16+B17+B18+B19+B20+B21+B22+B23+B24+B25+B26+B28+B32+B43+B47+B51+B52+B53</f>
        <v>1804479.1112781798</v>
      </c>
      <c r="C54" s="21">
        <f t="shared" ref="C54:AC54" si="14">C10+C11+C12+C13+C14+C15+C16+C17+C18+C19+C20+C21+C22+C23+C24+C25+C26+C28+C32+C43+C47+C51+C52+C53</f>
        <v>1802670.2140754499</v>
      </c>
      <c r="D54" s="21">
        <f t="shared" si="14"/>
        <v>1820770.1080676303</v>
      </c>
      <c r="E54" s="21">
        <f t="shared" si="14"/>
        <v>1907630.2192618896</v>
      </c>
      <c r="F54" s="21">
        <f t="shared" si="14"/>
        <v>2037204.08436576</v>
      </c>
      <c r="G54" s="21">
        <f t="shared" si="14"/>
        <v>2100074.8430739301</v>
      </c>
      <c r="H54" s="21">
        <f t="shared" si="14"/>
        <v>2150229.5805314197</v>
      </c>
      <c r="I54" s="21">
        <f t="shared" si="14"/>
        <v>2332360.0631284602</v>
      </c>
      <c r="J54" s="21">
        <f t="shared" si="14"/>
        <v>2457738.2349775298</v>
      </c>
      <c r="K54" s="21">
        <f t="shared" si="14"/>
        <v>2496432.2038456001</v>
      </c>
      <c r="L54" s="21">
        <f t="shared" si="14"/>
        <v>2651994.4028236796</v>
      </c>
      <c r="M54" s="21">
        <f t="shared" si="14"/>
        <v>2854152.01960361</v>
      </c>
      <c r="N54" s="21">
        <f t="shared" si="14"/>
        <v>3055649.0744701801</v>
      </c>
      <c r="O54" s="21">
        <f t="shared" si="14"/>
        <v>3121491.9180879099</v>
      </c>
      <c r="P54" s="21">
        <f t="shared" si="14"/>
        <v>3188587.0751783601</v>
      </c>
      <c r="Q54" s="21">
        <f t="shared" si="14"/>
        <v>3442211.1375925699</v>
      </c>
      <c r="R54" s="21">
        <f t="shared" si="14"/>
        <v>3578101.5332100205</v>
      </c>
      <c r="S54" s="21">
        <f t="shared" si="14"/>
        <v>3473528.6149409292</v>
      </c>
      <c r="T54" s="21">
        <f t="shared" si="14"/>
        <v>3566065.5649469905</v>
      </c>
      <c r="U54" s="21">
        <f t="shared" si="14"/>
        <v>3676628.9830901902</v>
      </c>
      <c r="V54" s="21">
        <f t="shared" si="14"/>
        <v>3819777.0399285383</v>
      </c>
      <c r="W54" s="21">
        <f t="shared" si="14"/>
        <v>3768999.6318570804</v>
      </c>
      <c r="X54" s="21">
        <f t="shared" si="14"/>
        <v>3833569.6359047899</v>
      </c>
      <c r="Y54" s="21">
        <f t="shared" si="14"/>
        <v>4026459.8492731391</v>
      </c>
      <c r="Z54" s="21">
        <f t="shared" si="14"/>
        <v>4068079.3974974304</v>
      </c>
      <c r="AA54" s="21">
        <f t="shared" si="14"/>
        <v>4160295.8238524711</v>
      </c>
      <c r="AB54" s="21">
        <f t="shared" si="14"/>
        <v>4125111.1193239302</v>
      </c>
      <c r="AC54" s="21">
        <f t="shared" si="14"/>
        <v>4157086.6066557802</v>
      </c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</row>
    <row r="55" spans="1:145" s="3" customFormat="1" ht="9.75" customHeight="1">
      <c r="A55" s="3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</row>
    <row r="56" spans="1:145">
      <c r="A56" s="40" t="s">
        <v>58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</row>
    <row r="57" spans="1:145" ht="21">
      <c r="A57" s="40" t="s">
        <v>161</v>
      </c>
      <c r="B57" s="42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</row>
    <row r="58" spans="1:145">
      <c r="A58" s="44" t="s">
        <v>162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</row>
    <row r="59" spans="1:145" ht="21">
      <c r="A59" s="43" t="s">
        <v>159</v>
      </c>
      <c r="B59" s="42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</row>
    <row r="60" spans="1:145" ht="21">
      <c r="A60" s="43" t="s">
        <v>160</v>
      </c>
      <c r="B60" s="42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</row>
    <row r="61" spans="1:145" customFormat="1" ht="15"/>
    <row r="62" spans="1:145" customFormat="1" ht="15"/>
    <row r="63" spans="1:145" customFormat="1" ht="15"/>
    <row r="64" spans="1:145" customFormat="1" ht="15"/>
    <row r="65" customFormat="1" ht="15"/>
    <row r="66" customFormat="1" ht="15"/>
    <row r="67" customFormat="1" ht="15"/>
  </sheetData>
  <mergeCells count="1">
    <mergeCell ref="A58:O5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474F-5E79-4260-BAEB-CE11E295E4B3}">
  <dimension ref="A4:GK74"/>
  <sheetViews>
    <sheetView tabSelected="1" zoomScaleNormal="100" workbookViewId="0">
      <pane xSplit="1" topLeftCell="AI1" activePane="topRight" state="frozen"/>
      <selection pane="topRight" activeCell="AR10" sqref="AR10:AR62"/>
    </sheetView>
  </sheetViews>
  <sheetFormatPr defaultRowHeight="21"/>
  <cols>
    <col min="1" max="1" width="72.42578125" style="3" customWidth="1"/>
    <col min="2" max="2" width="13.28515625" style="2" customWidth="1"/>
    <col min="3" max="3" width="12.85546875" style="3" customWidth="1"/>
    <col min="4" max="5" width="12.7109375" style="3" customWidth="1"/>
    <col min="6" max="9" width="12.85546875" style="3" customWidth="1"/>
    <col min="10" max="12" width="12.7109375" style="3" customWidth="1"/>
    <col min="13" max="13" width="13.140625" style="3" customWidth="1"/>
    <col min="14" max="15" width="12.7109375" style="3" customWidth="1"/>
    <col min="16" max="16" width="12.85546875" style="3" customWidth="1"/>
    <col min="17" max="20" width="12.7109375" style="3" customWidth="1"/>
    <col min="21" max="21" width="13.140625" style="3" customWidth="1"/>
    <col min="22" max="23" width="12.7109375" style="3" customWidth="1"/>
    <col min="24" max="24" width="12.85546875" style="3" customWidth="1"/>
    <col min="25" max="25" width="12.7109375" style="3" customWidth="1"/>
    <col min="26" max="26" width="12.85546875" style="3" customWidth="1"/>
    <col min="27" max="29" width="12.42578125" style="3" customWidth="1"/>
    <col min="30" max="30" width="12.85546875" style="3" customWidth="1"/>
    <col min="31" max="32" width="12.42578125" style="3" customWidth="1"/>
    <col min="33" max="33" width="13" style="3" bestFit="1" customWidth="1"/>
    <col min="34" max="45" width="12.85546875" style="3" customWidth="1"/>
    <col min="194" max="16384" width="9.140625" style="3"/>
  </cols>
  <sheetData>
    <row r="4" spans="1:193" ht="21.75" customHeight="1">
      <c r="A4" s="1" t="s">
        <v>0</v>
      </c>
    </row>
    <row r="5" spans="1:193">
      <c r="A5" s="1" t="s">
        <v>165</v>
      </c>
    </row>
    <row r="6" spans="1:193">
      <c r="A6" s="1" t="s">
        <v>178</v>
      </c>
    </row>
    <row r="7" spans="1:193">
      <c r="A7" s="1" t="s">
        <v>1</v>
      </c>
    </row>
    <row r="8" spans="1:193">
      <c r="E8"/>
      <c r="M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1:193">
      <c r="A9" s="5" t="s">
        <v>2</v>
      </c>
      <c r="B9" s="6" t="s">
        <v>59</v>
      </c>
      <c r="C9" s="6" t="s">
        <v>60</v>
      </c>
      <c r="D9" s="6" t="s">
        <v>61</v>
      </c>
      <c r="E9" s="6" t="s">
        <v>62</v>
      </c>
      <c r="F9" s="6" t="s">
        <v>63</v>
      </c>
      <c r="G9" s="6" t="s">
        <v>64</v>
      </c>
      <c r="H9" s="6" t="s">
        <v>65</v>
      </c>
      <c r="I9" s="6" t="s">
        <v>66</v>
      </c>
      <c r="J9" s="6" t="s">
        <v>67</v>
      </c>
      <c r="K9" s="13" t="s">
        <v>68</v>
      </c>
      <c r="L9" s="14" t="s">
        <v>69</v>
      </c>
      <c r="M9" s="14" t="s">
        <v>70</v>
      </c>
      <c r="N9" s="14" t="s">
        <v>71</v>
      </c>
      <c r="O9" s="15" t="s">
        <v>72</v>
      </c>
      <c r="P9" s="15" t="s">
        <v>73</v>
      </c>
      <c r="Q9" s="15" t="s">
        <v>74</v>
      </c>
      <c r="R9" s="15" t="s">
        <v>75</v>
      </c>
      <c r="S9" s="15" t="s">
        <v>76</v>
      </c>
      <c r="T9" s="15" t="s">
        <v>77</v>
      </c>
      <c r="U9" s="15" t="s">
        <v>78</v>
      </c>
      <c r="V9" s="16" t="s">
        <v>79</v>
      </c>
      <c r="W9" s="16" t="s">
        <v>80</v>
      </c>
      <c r="X9" s="16" t="s">
        <v>81</v>
      </c>
      <c r="Y9" s="16" t="s">
        <v>82</v>
      </c>
      <c r="Z9" s="4" t="s">
        <v>83</v>
      </c>
      <c r="AA9" s="4" t="s">
        <v>84</v>
      </c>
      <c r="AB9" s="4" t="s">
        <v>85</v>
      </c>
      <c r="AC9" s="4" t="s">
        <v>86</v>
      </c>
      <c r="AD9" s="17" t="s">
        <v>87</v>
      </c>
      <c r="AE9" s="17" t="s">
        <v>88</v>
      </c>
      <c r="AF9" s="22" t="s">
        <v>89</v>
      </c>
      <c r="AG9" s="22" t="s">
        <v>166</v>
      </c>
      <c r="AH9" s="22" t="s">
        <v>167</v>
      </c>
      <c r="AI9" s="22" t="s">
        <v>168</v>
      </c>
      <c r="AJ9" s="22" t="s">
        <v>169</v>
      </c>
      <c r="AK9" s="22" t="s">
        <v>170</v>
      </c>
      <c r="AL9" s="22" t="s">
        <v>172</v>
      </c>
      <c r="AM9" s="22" t="s">
        <v>171</v>
      </c>
      <c r="AN9" s="22" t="s">
        <v>173</v>
      </c>
      <c r="AO9" s="22" t="s">
        <v>174</v>
      </c>
      <c r="AP9" s="22" t="s">
        <v>175</v>
      </c>
      <c r="AQ9" s="22" t="s">
        <v>176</v>
      </c>
      <c r="AR9" s="22" t="s">
        <v>177</v>
      </c>
      <c r="AS9" s="22" t="s">
        <v>179</v>
      </c>
      <c r="GK9" s="3"/>
    </row>
    <row r="10" spans="1:193" s="9" customFormat="1">
      <c r="A10" s="7" t="s">
        <v>136</v>
      </c>
      <c r="B10" s="24">
        <v>770424.65660249011</v>
      </c>
      <c r="C10" s="24">
        <v>733526.38105000963</v>
      </c>
      <c r="D10" s="24">
        <v>849016.02164337016</v>
      </c>
      <c r="E10" s="24">
        <v>789917.22356025991</v>
      </c>
      <c r="F10" s="24">
        <v>808107.08641235996</v>
      </c>
      <c r="G10" s="24">
        <v>810542.27670845005</v>
      </c>
      <c r="H10" s="24">
        <v>860383.84118786</v>
      </c>
      <c r="I10" s="24">
        <v>865251.76139883988</v>
      </c>
      <c r="J10" s="24">
        <v>902305.54455930064</v>
      </c>
      <c r="K10" s="24">
        <v>905086.6077314798</v>
      </c>
      <c r="L10" s="24">
        <v>919544.58380780963</v>
      </c>
      <c r="M10" s="24">
        <v>935915.14489274949</v>
      </c>
      <c r="N10" s="24">
        <v>976457.84854720987</v>
      </c>
      <c r="O10" s="24">
        <v>980945.51795056032</v>
      </c>
      <c r="P10" s="24">
        <v>993997.69376867963</v>
      </c>
      <c r="Q10" s="24">
        <v>1011129.26985305</v>
      </c>
      <c r="R10" s="24">
        <v>1040600.5711925498</v>
      </c>
      <c r="S10" s="24">
        <v>1037127.9733891799</v>
      </c>
      <c r="T10" s="24">
        <v>1053242.1669671198</v>
      </c>
      <c r="U10" s="24">
        <v>1069012.3020162999</v>
      </c>
      <c r="V10" s="24">
        <v>1123083.9861986497</v>
      </c>
      <c r="W10" s="24">
        <v>1138310.3646451503</v>
      </c>
      <c r="X10" s="24">
        <v>1149843.3561074305</v>
      </c>
      <c r="Y10" s="24">
        <v>1170924.3152021994</v>
      </c>
      <c r="Z10" s="24">
        <v>1203499.0248640513</v>
      </c>
      <c r="AA10" s="24">
        <v>1202005.3233816202</v>
      </c>
      <c r="AB10" s="24">
        <v>1223087.0963211299</v>
      </c>
      <c r="AC10" s="24">
        <v>1245739.0260738593</v>
      </c>
      <c r="AD10" s="24">
        <v>1270148.7607339902</v>
      </c>
      <c r="AE10" s="24">
        <v>1264918.2359764499</v>
      </c>
      <c r="AF10" s="24">
        <v>1287824.1707798899</v>
      </c>
      <c r="AG10" s="24">
        <v>1309151.3314486798</v>
      </c>
      <c r="AH10" s="24">
        <v>1219961.0939990799</v>
      </c>
      <c r="AI10" s="24">
        <v>1217898.6273490004</v>
      </c>
      <c r="AJ10" s="24">
        <v>1238958.7841943107</v>
      </c>
      <c r="AK10" s="24">
        <v>1257101.6553223699</v>
      </c>
      <c r="AL10" s="24">
        <v>1283306.7387878401</v>
      </c>
      <c r="AM10" s="24">
        <v>1270239.4668264987</v>
      </c>
      <c r="AN10" s="24">
        <v>1276640.4200883396</v>
      </c>
      <c r="AO10" s="24">
        <v>1274584.2366670901</v>
      </c>
      <c r="AP10" s="24">
        <v>1298168.27548015</v>
      </c>
      <c r="AQ10" s="24">
        <v>1273943.9875792803</v>
      </c>
      <c r="AR10" s="24">
        <v>1274630.3581634099</v>
      </c>
      <c r="AS10" s="24">
        <v>1274425.0648735799</v>
      </c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</row>
    <row r="11" spans="1:193" s="12" customFormat="1">
      <c r="A11" s="10" t="s">
        <v>137</v>
      </c>
      <c r="B11" s="25">
        <v>2060.10750964</v>
      </c>
      <c r="C11" s="25">
        <v>2018.25905354</v>
      </c>
      <c r="D11" s="25">
        <v>1916.1418472699997</v>
      </c>
      <c r="E11" s="25">
        <v>2002.8200783299999</v>
      </c>
      <c r="F11" s="25">
        <v>5350.5330693899996</v>
      </c>
      <c r="G11" s="25">
        <v>5182.9019454199997</v>
      </c>
      <c r="H11" s="25">
        <v>5381.6193039500004</v>
      </c>
      <c r="I11" s="25">
        <v>5294.6672088999994</v>
      </c>
      <c r="J11" s="25">
        <v>5200.6657420900001</v>
      </c>
      <c r="K11" s="25">
        <v>5909.2035108499995</v>
      </c>
      <c r="L11" s="25">
        <v>5711.2799959100003</v>
      </c>
      <c r="M11" s="25">
        <v>5571.1419013500008</v>
      </c>
      <c r="N11" s="25">
        <v>5356.6716017400004</v>
      </c>
      <c r="O11" s="25">
        <v>5868.7557237699993</v>
      </c>
      <c r="P11" s="25">
        <v>5513.783400530001</v>
      </c>
      <c r="Q11" s="25">
        <v>5322.622954720001</v>
      </c>
      <c r="R11" s="25">
        <v>5132.8774109899996</v>
      </c>
      <c r="S11" s="25">
        <v>4663.498854559999</v>
      </c>
      <c r="T11" s="25">
        <v>4550.19446917</v>
      </c>
      <c r="U11" s="25">
        <v>4655.0493265699997</v>
      </c>
      <c r="V11" s="25">
        <v>4714.4047118099998</v>
      </c>
      <c r="W11" s="25">
        <v>4808.476505730001</v>
      </c>
      <c r="X11" s="25">
        <v>6593.4686648199995</v>
      </c>
      <c r="Y11" s="25">
        <v>6356.9241294699996</v>
      </c>
      <c r="Z11" s="25">
        <v>6331.6239005000007</v>
      </c>
      <c r="AA11" s="25">
        <v>6330.0013017299998</v>
      </c>
      <c r="AB11" s="25">
        <v>6545.6199147500001</v>
      </c>
      <c r="AC11" s="25">
        <v>6095.2643245299996</v>
      </c>
      <c r="AD11" s="25">
        <v>6062.1923864599994</v>
      </c>
      <c r="AE11" s="25">
        <v>6242.3280237499994</v>
      </c>
      <c r="AF11" s="25">
        <v>6290.6329045699995</v>
      </c>
      <c r="AG11" s="25">
        <v>5884.3304211399991</v>
      </c>
      <c r="AH11" s="25">
        <v>5692.6185946999994</v>
      </c>
      <c r="AI11" s="25">
        <v>5512.1118998500006</v>
      </c>
      <c r="AJ11" s="25">
        <v>5416.88089511</v>
      </c>
      <c r="AK11" s="25">
        <v>5205.1219277800001</v>
      </c>
      <c r="AL11" s="25">
        <v>4563.5835390099992</v>
      </c>
      <c r="AM11" s="25">
        <v>4563.6102736299999</v>
      </c>
      <c r="AN11" s="25">
        <v>4164.1456534299996</v>
      </c>
      <c r="AO11" s="25">
        <v>6080.4840864699991</v>
      </c>
      <c r="AP11" s="25">
        <v>6065.4193495</v>
      </c>
      <c r="AQ11" s="25">
        <v>5774.8458153599995</v>
      </c>
      <c r="AR11" s="25">
        <v>5712.9067649300005</v>
      </c>
      <c r="AS11" s="25">
        <v>7048.648278839999</v>
      </c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</row>
    <row r="12" spans="1:193" s="9" customFormat="1">
      <c r="A12" s="7" t="s">
        <v>138</v>
      </c>
      <c r="B12" s="24">
        <v>93230.844376929992</v>
      </c>
      <c r="C12" s="24">
        <v>91667.395800060025</v>
      </c>
      <c r="D12" s="24">
        <v>94604.113338590003</v>
      </c>
      <c r="E12" s="24">
        <v>96843.040687320041</v>
      </c>
      <c r="F12" s="24">
        <v>99745.934363960027</v>
      </c>
      <c r="G12" s="24">
        <v>97916.420422909985</v>
      </c>
      <c r="H12" s="24">
        <v>94814.743310339996</v>
      </c>
      <c r="I12" s="24">
        <v>100565.45123094002</v>
      </c>
      <c r="J12" s="24">
        <v>100500.63206335995</v>
      </c>
      <c r="K12" s="24">
        <v>91797.256841759998</v>
      </c>
      <c r="L12" s="24">
        <v>92959.670042529964</v>
      </c>
      <c r="M12" s="24">
        <v>99734.664431400044</v>
      </c>
      <c r="N12" s="24">
        <v>99185.803668740016</v>
      </c>
      <c r="O12" s="24">
        <v>102582.27089104001</v>
      </c>
      <c r="P12" s="24">
        <v>103791.27944263001</v>
      </c>
      <c r="Q12" s="24">
        <v>111366.91765763999</v>
      </c>
      <c r="R12" s="24">
        <v>109575.90632002</v>
      </c>
      <c r="S12" s="24">
        <v>107905.93438178999</v>
      </c>
      <c r="T12" s="24">
        <v>107077.72413488996</v>
      </c>
      <c r="U12" s="24">
        <v>114149.04383441004</v>
      </c>
      <c r="V12" s="24">
        <v>113094.16317097003</v>
      </c>
      <c r="W12" s="24">
        <v>119800.56797355998</v>
      </c>
      <c r="X12" s="24">
        <v>122263.35576874003</v>
      </c>
      <c r="Y12" s="24">
        <v>123208.23827444998</v>
      </c>
      <c r="Z12" s="24">
        <v>124896.55708278</v>
      </c>
      <c r="AA12" s="24">
        <v>123589.59965816</v>
      </c>
      <c r="AB12" s="24">
        <v>128145.95431416997</v>
      </c>
      <c r="AC12" s="24">
        <v>132468.90054196</v>
      </c>
      <c r="AD12" s="24">
        <v>131913.07126112</v>
      </c>
      <c r="AE12" s="24">
        <v>130493.53744675996</v>
      </c>
      <c r="AF12" s="24">
        <v>131900.65414309001</v>
      </c>
      <c r="AG12" s="24">
        <v>141930.24900002996</v>
      </c>
      <c r="AH12" s="24">
        <v>140222.68138316</v>
      </c>
      <c r="AI12" s="24">
        <v>140140.8825909</v>
      </c>
      <c r="AJ12" s="24">
        <v>147385.33841647004</v>
      </c>
      <c r="AK12" s="24">
        <v>145377.26272482998</v>
      </c>
      <c r="AL12" s="24">
        <v>140042.22173514002</v>
      </c>
      <c r="AM12" s="24">
        <v>141782.5823505001</v>
      </c>
      <c r="AN12" s="24">
        <v>137986.96654918001</v>
      </c>
      <c r="AO12" s="24">
        <v>146204.85507147992</v>
      </c>
      <c r="AP12" s="24">
        <v>136405.1043491</v>
      </c>
      <c r="AQ12" s="24">
        <v>134868.97424171996</v>
      </c>
      <c r="AR12" s="24">
        <v>132342.47146392992</v>
      </c>
      <c r="AS12" s="24">
        <v>135051.48299659998</v>
      </c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</row>
    <row r="13" spans="1:193" s="12" customFormat="1">
      <c r="A13" s="10" t="s">
        <v>139</v>
      </c>
      <c r="B13" s="25">
        <v>36739.433030929998</v>
      </c>
      <c r="C13" s="25">
        <v>39391.79853208</v>
      </c>
      <c r="D13" s="25">
        <v>41410.45329112</v>
      </c>
      <c r="E13" s="25">
        <v>42478.278653649999</v>
      </c>
      <c r="F13" s="25">
        <v>43551.346824160006</v>
      </c>
      <c r="G13" s="25">
        <v>43953.392418290001</v>
      </c>
      <c r="H13" s="25">
        <v>44443.527127669993</v>
      </c>
      <c r="I13" s="25">
        <v>53735.165882239991</v>
      </c>
      <c r="J13" s="25">
        <v>54526.735926430003</v>
      </c>
      <c r="K13" s="25">
        <v>54165.972666229995</v>
      </c>
      <c r="L13" s="25">
        <v>50855.651168750002</v>
      </c>
      <c r="M13" s="25">
        <v>51879.764510739988</v>
      </c>
      <c r="N13" s="25">
        <v>52458.539012759997</v>
      </c>
      <c r="O13" s="25">
        <v>53871.845348499999</v>
      </c>
      <c r="P13" s="25">
        <v>54452.256000360001</v>
      </c>
      <c r="Q13" s="25">
        <v>55290.757523029999</v>
      </c>
      <c r="R13" s="25">
        <v>55444.865165859999</v>
      </c>
      <c r="S13" s="25">
        <v>56675.390295409998</v>
      </c>
      <c r="T13" s="25">
        <v>57028.572454590008</v>
      </c>
      <c r="U13" s="25">
        <v>57435.572059890001</v>
      </c>
      <c r="V13" s="25">
        <v>61318.512032960003</v>
      </c>
      <c r="W13" s="25">
        <v>58543.457936899998</v>
      </c>
      <c r="X13" s="25">
        <v>58935.582598550012</v>
      </c>
      <c r="Y13" s="25">
        <v>58406.720456819996</v>
      </c>
      <c r="Z13" s="25">
        <v>59225.645784859997</v>
      </c>
      <c r="AA13" s="25">
        <v>60265.82915528999</v>
      </c>
      <c r="AB13" s="25">
        <v>64151.921467470005</v>
      </c>
      <c r="AC13" s="25">
        <v>72876.253804079985</v>
      </c>
      <c r="AD13" s="25">
        <v>75763.866599849993</v>
      </c>
      <c r="AE13" s="25">
        <v>86085.710298670005</v>
      </c>
      <c r="AF13" s="25">
        <v>87448.999780760016</v>
      </c>
      <c r="AG13" s="25">
        <v>94109.053900190003</v>
      </c>
      <c r="AH13" s="25">
        <v>95636.268447739974</v>
      </c>
      <c r="AI13" s="25">
        <v>92526.353865269979</v>
      </c>
      <c r="AJ13" s="25">
        <v>98818.415637550002</v>
      </c>
      <c r="AK13" s="25">
        <v>96941.24840676997</v>
      </c>
      <c r="AL13" s="25">
        <v>100439.29941414999</v>
      </c>
      <c r="AM13" s="25">
        <v>99559.579890320005</v>
      </c>
      <c r="AN13" s="25">
        <v>97777.235324069959</v>
      </c>
      <c r="AO13" s="25">
        <v>100625.30123119999</v>
      </c>
      <c r="AP13" s="25">
        <v>92331.140168400016</v>
      </c>
      <c r="AQ13" s="25">
        <v>82670.205613150014</v>
      </c>
      <c r="AR13" s="25">
        <v>81602.697797520013</v>
      </c>
      <c r="AS13" s="25">
        <v>90665.519408999986</v>
      </c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</row>
    <row r="14" spans="1:193" s="9" customFormat="1">
      <c r="A14" s="7" t="s">
        <v>140</v>
      </c>
      <c r="B14" s="24">
        <v>3574.8420096199998</v>
      </c>
      <c r="C14" s="24">
        <v>3444.5363871000004</v>
      </c>
      <c r="D14" s="24">
        <v>3247.8553301300003</v>
      </c>
      <c r="E14" s="24">
        <v>3167.81365486</v>
      </c>
      <c r="F14" s="24">
        <v>3158.0126548200001</v>
      </c>
      <c r="G14" s="24">
        <v>3704.2202059800002</v>
      </c>
      <c r="H14" s="24">
        <v>3725.2462163199998</v>
      </c>
      <c r="I14" s="24">
        <v>3331.0875163099995</v>
      </c>
      <c r="J14" s="24">
        <v>3322.4160994200001</v>
      </c>
      <c r="K14" s="24">
        <v>3144.9937965800009</v>
      </c>
      <c r="L14" s="24">
        <v>3085.1965912399996</v>
      </c>
      <c r="M14" s="24">
        <v>2279.4897523099999</v>
      </c>
      <c r="N14" s="24">
        <v>2252.0577499199999</v>
      </c>
      <c r="O14" s="24">
        <v>2517.4455834500004</v>
      </c>
      <c r="P14" s="24">
        <v>2323.6829288399995</v>
      </c>
      <c r="Q14" s="24">
        <v>2297.0090800900002</v>
      </c>
      <c r="R14" s="24">
        <v>2284.7013862100007</v>
      </c>
      <c r="S14" s="24">
        <v>2280.9640343800002</v>
      </c>
      <c r="T14" s="24">
        <v>1908.8378931900002</v>
      </c>
      <c r="U14" s="24">
        <v>2843.7938727300002</v>
      </c>
      <c r="V14" s="24">
        <v>2765.0219634699997</v>
      </c>
      <c r="W14" s="24">
        <v>2764.87523788</v>
      </c>
      <c r="X14" s="24">
        <v>2677.4852179</v>
      </c>
      <c r="Y14" s="24">
        <v>2730.3516659399997</v>
      </c>
      <c r="Z14" s="24">
        <v>1815.66052339</v>
      </c>
      <c r="AA14" s="24">
        <v>1797.1130393500002</v>
      </c>
      <c r="AB14" s="24">
        <v>1871.74999129</v>
      </c>
      <c r="AC14" s="24">
        <v>1734.3590082900002</v>
      </c>
      <c r="AD14" s="24">
        <v>1687.7589646300003</v>
      </c>
      <c r="AE14" s="24">
        <v>1590.66275382</v>
      </c>
      <c r="AF14" s="24">
        <v>1856.45174877</v>
      </c>
      <c r="AG14" s="24">
        <v>2078.2193766099999</v>
      </c>
      <c r="AH14" s="24">
        <v>1936.7403292800002</v>
      </c>
      <c r="AI14" s="24">
        <v>2484.6856025399998</v>
      </c>
      <c r="AJ14" s="24">
        <v>3167.1468925800004</v>
      </c>
      <c r="AK14" s="24">
        <v>3971.7451634399995</v>
      </c>
      <c r="AL14" s="24">
        <v>5360.3553518199997</v>
      </c>
      <c r="AM14" s="24">
        <v>5083.0965204100012</v>
      </c>
      <c r="AN14" s="24">
        <v>6277.290019449998</v>
      </c>
      <c r="AO14" s="24">
        <v>7334.7590949200003</v>
      </c>
      <c r="AP14" s="24">
        <v>7107.24965247</v>
      </c>
      <c r="AQ14" s="24">
        <v>8513.7321593800007</v>
      </c>
      <c r="AR14" s="24">
        <v>9984.6940055900013</v>
      </c>
      <c r="AS14" s="24">
        <v>10488.1240449</v>
      </c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</row>
    <row r="15" spans="1:193" s="12" customFormat="1">
      <c r="A15" s="10" t="s">
        <v>98</v>
      </c>
      <c r="B15" s="25">
        <v>13883.103683439997</v>
      </c>
      <c r="C15" s="25">
        <v>16817.791432980001</v>
      </c>
      <c r="D15" s="25">
        <v>14703.780961370001</v>
      </c>
      <c r="E15" s="25">
        <v>18824.19354642</v>
      </c>
      <c r="F15" s="25">
        <v>19454.631887459997</v>
      </c>
      <c r="G15" s="25">
        <v>19943.921426500001</v>
      </c>
      <c r="H15" s="25">
        <v>19952.6439728</v>
      </c>
      <c r="I15" s="25">
        <v>23418.262982439999</v>
      </c>
      <c r="J15" s="25">
        <v>22756.941384310005</v>
      </c>
      <c r="K15" s="25">
        <v>23775.382317960004</v>
      </c>
      <c r="L15" s="25">
        <v>24444.019546359996</v>
      </c>
      <c r="M15" s="25">
        <v>24968.608435380007</v>
      </c>
      <c r="N15" s="25">
        <v>25534.017919630001</v>
      </c>
      <c r="O15" s="25">
        <v>26222.951349880001</v>
      </c>
      <c r="P15" s="25">
        <v>26659.298089219996</v>
      </c>
      <c r="Q15" s="25">
        <v>28052.187667269998</v>
      </c>
      <c r="R15" s="25">
        <v>27255.597615860002</v>
      </c>
      <c r="S15" s="25">
        <v>28348.482043279993</v>
      </c>
      <c r="T15" s="25">
        <v>29132.239099329989</v>
      </c>
      <c r="U15" s="25">
        <v>29744.891693899997</v>
      </c>
      <c r="V15" s="25">
        <v>29886.39072978</v>
      </c>
      <c r="W15" s="25">
        <v>30965.600461120001</v>
      </c>
      <c r="X15" s="25">
        <v>31944.311461789996</v>
      </c>
      <c r="Y15" s="25">
        <v>34427.82990207</v>
      </c>
      <c r="Z15" s="25">
        <v>32740.281049719997</v>
      </c>
      <c r="AA15" s="25">
        <v>32201.933852279995</v>
      </c>
      <c r="AB15" s="25">
        <v>32913.804051909996</v>
      </c>
      <c r="AC15" s="25">
        <v>34930.664697349996</v>
      </c>
      <c r="AD15" s="25">
        <v>35969.272253609997</v>
      </c>
      <c r="AE15" s="25">
        <v>37015.471195350001</v>
      </c>
      <c r="AF15" s="25">
        <v>38538.814130160012</v>
      </c>
      <c r="AG15" s="25">
        <v>39292.665908750008</v>
      </c>
      <c r="AH15" s="25">
        <v>40791.574913600016</v>
      </c>
      <c r="AI15" s="25">
        <v>41383.421084109999</v>
      </c>
      <c r="AJ15" s="25">
        <v>40541.714870830001</v>
      </c>
      <c r="AK15" s="25">
        <v>42237.97607651</v>
      </c>
      <c r="AL15" s="25">
        <v>37377.914798600003</v>
      </c>
      <c r="AM15" s="25">
        <v>37890.682162729994</v>
      </c>
      <c r="AN15" s="25">
        <v>37282.775064790003</v>
      </c>
      <c r="AO15" s="25">
        <v>36738.303854569982</v>
      </c>
      <c r="AP15" s="25">
        <v>36136.733799649999</v>
      </c>
      <c r="AQ15" s="25">
        <v>36002.298785190003</v>
      </c>
      <c r="AR15" s="25">
        <v>35104.266908700003</v>
      </c>
      <c r="AS15" s="25">
        <v>34532.303217860004</v>
      </c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</row>
    <row r="16" spans="1:193" s="9" customFormat="1">
      <c r="A16" s="7" t="s">
        <v>141</v>
      </c>
      <c r="B16" s="24">
        <v>124348.37499179998</v>
      </c>
      <c r="C16" s="24">
        <v>124695.43310462998</v>
      </c>
      <c r="D16" s="24">
        <v>127069.66216916</v>
      </c>
      <c r="E16" s="24">
        <v>133001.69085302998</v>
      </c>
      <c r="F16" s="24">
        <v>138749.44989670007</v>
      </c>
      <c r="G16" s="24">
        <v>140809.92608226999</v>
      </c>
      <c r="H16" s="24">
        <v>139408.52892133009</v>
      </c>
      <c r="I16" s="24">
        <v>140825.59646345995</v>
      </c>
      <c r="J16" s="24">
        <v>141289.56522098996</v>
      </c>
      <c r="K16" s="24">
        <v>138854.19557299002</v>
      </c>
      <c r="L16" s="24">
        <v>142597.66916731</v>
      </c>
      <c r="M16" s="24">
        <v>148854.41682241001</v>
      </c>
      <c r="N16" s="24">
        <v>152409.40563960001</v>
      </c>
      <c r="O16" s="24">
        <v>160850.33715252005</v>
      </c>
      <c r="P16" s="24">
        <v>176757.26524114</v>
      </c>
      <c r="Q16" s="24">
        <v>183144.16210946007</v>
      </c>
      <c r="R16" s="24">
        <v>185380.28334243997</v>
      </c>
      <c r="S16" s="24">
        <v>191819.25522912008</v>
      </c>
      <c r="T16" s="24">
        <v>191172.04570702999</v>
      </c>
      <c r="U16" s="24">
        <v>194625.76210894992</v>
      </c>
      <c r="V16" s="24">
        <v>190442.59595127983</v>
      </c>
      <c r="W16" s="24">
        <v>194797.98187265999</v>
      </c>
      <c r="X16" s="24">
        <v>196642.58941010991</v>
      </c>
      <c r="Y16" s="24">
        <v>195161.03282136013</v>
      </c>
      <c r="Z16" s="24">
        <v>194639.19892894005</v>
      </c>
      <c r="AA16" s="24">
        <v>195580.61475011005</v>
      </c>
      <c r="AB16" s="24">
        <v>196914.70825662999</v>
      </c>
      <c r="AC16" s="24">
        <v>200670.61247684003</v>
      </c>
      <c r="AD16" s="24">
        <v>200735.82533273994</v>
      </c>
      <c r="AE16" s="24">
        <v>210107.69121442016</v>
      </c>
      <c r="AF16" s="24">
        <v>214093.43456325994</v>
      </c>
      <c r="AG16" s="24">
        <v>218518.02759565995</v>
      </c>
      <c r="AH16" s="24">
        <v>220795.31829620988</v>
      </c>
      <c r="AI16" s="24">
        <v>219923.61603778985</v>
      </c>
      <c r="AJ16" s="24">
        <v>216612.09482622004</v>
      </c>
      <c r="AK16" s="24">
        <v>219779.08328546997</v>
      </c>
      <c r="AL16" s="24">
        <v>213246.04180293001</v>
      </c>
      <c r="AM16" s="24">
        <v>210938.8940760901</v>
      </c>
      <c r="AN16" s="24">
        <v>209269.66417825001</v>
      </c>
      <c r="AO16" s="24">
        <v>214026.29593606992</v>
      </c>
      <c r="AP16" s="24">
        <v>207103.19972131011</v>
      </c>
      <c r="AQ16" s="24">
        <v>205079.52786161992</v>
      </c>
      <c r="AR16" s="24">
        <v>198864.97457729999</v>
      </c>
      <c r="AS16" s="24">
        <v>204915.30483887994</v>
      </c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</row>
    <row r="17" spans="1:192" s="12" customFormat="1" ht="25.5" customHeight="1">
      <c r="A17" s="10" t="s">
        <v>142</v>
      </c>
      <c r="B17" s="25">
        <v>50561.325941850002</v>
      </c>
      <c r="C17" s="25">
        <v>52853.148846119984</v>
      </c>
      <c r="D17" s="25">
        <v>60560.25766476</v>
      </c>
      <c r="E17" s="25">
        <v>61676.438555270004</v>
      </c>
      <c r="F17" s="25">
        <v>59241.228682889989</v>
      </c>
      <c r="G17" s="25">
        <v>40679.467866239997</v>
      </c>
      <c r="H17" s="25">
        <v>41426.804594709996</v>
      </c>
      <c r="I17" s="25">
        <v>42575.770573710004</v>
      </c>
      <c r="J17" s="25">
        <v>41196.129607229996</v>
      </c>
      <c r="K17" s="25">
        <v>31932.574033009991</v>
      </c>
      <c r="L17" s="25">
        <v>35158.355930500016</v>
      </c>
      <c r="M17" s="25">
        <v>42265.291938000017</v>
      </c>
      <c r="N17" s="25">
        <v>46412.43974003999</v>
      </c>
      <c r="O17" s="25">
        <v>51609.540161800003</v>
      </c>
      <c r="P17" s="25">
        <v>53416.741714479969</v>
      </c>
      <c r="Q17" s="25">
        <v>55724.115466790012</v>
      </c>
      <c r="R17" s="25">
        <v>65945.618236600028</v>
      </c>
      <c r="S17" s="25">
        <v>68898.967424690054</v>
      </c>
      <c r="T17" s="25">
        <v>72262.344428280005</v>
      </c>
      <c r="U17" s="25">
        <v>71277.228707909962</v>
      </c>
      <c r="V17" s="25">
        <v>72825.468242029965</v>
      </c>
      <c r="W17" s="25">
        <v>65480.283520669989</v>
      </c>
      <c r="X17" s="25">
        <v>66063.308192459997</v>
      </c>
      <c r="Y17" s="25">
        <v>69144.083804600028</v>
      </c>
      <c r="Z17" s="25">
        <v>60333.389813720001</v>
      </c>
      <c r="AA17" s="25">
        <v>50513.919746240019</v>
      </c>
      <c r="AB17" s="25">
        <v>47289.016286639984</v>
      </c>
      <c r="AC17" s="25">
        <v>49608.622475199998</v>
      </c>
      <c r="AD17" s="25">
        <v>50553.747442629996</v>
      </c>
      <c r="AE17" s="25">
        <v>52704.520700730012</v>
      </c>
      <c r="AF17" s="25">
        <v>53732.670615840005</v>
      </c>
      <c r="AG17" s="25">
        <v>61519.192393449994</v>
      </c>
      <c r="AH17" s="25">
        <v>57326.656571200016</v>
      </c>
      <c r="AI17" s="25">
        <v>57997.841152549991</v>
      </c>
      <c r="AJ17" s="25">
        <v>60322.248924179985</v>
      </c>
      <c r="AK17" s="25">
        <v>60542.862979699996</v>
      </c>
      <c r="AL17" s="25">
        <v>58846.384690250001</v>
      </c>
      <c r="AM17" s="25">
        <v>59176.238998759974</v>
      </c>
      <c r="AN17" s="25">
        <v>59046.955063540016</v>
      </c>
      <c r="AO17" s="25">
        <v>60630.060702499992</v>
      </c>
      <c r="AP17" s="25">
        <v>59030.562752509992</v>
      </c>
      <c r="AQ17" s="25">
        <v>59050.510512040011</v>
      </c>
      <c r="AR17" s="25">
        <v>59924.524239679988</v>
      </c>
      <c r="AS17" s="25">
        <v>59789.715438039973</v>
      </c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</row>
    <row r="18" spans="1:192" s="9" customFormat="1">
      <c r="A18" s="7" t="s">
        <v>143</v>
      </c>
      <c r="B18" s="24">
        <v>40878.544377800004</v>
      </c>
      <c r="C18" s="24">
        <v>41287.715521610007</v>
      </c>
      <c r="D18" s="24">
        <v>40639.011756929998</v>
      </c>
      <c r="E18" s="24">
        <v>41007.165060159998</v>
      </c>
      <c r="F18" s="24">
        <v>41765.662252089998</v>
      </c>
      <c r="G18" s="24">
        <v>42024.693541170003</v>
      </c>
      <c r="H18" s="24">
        <v>41146.593377880003</v>
      </c>
      <c r="I18" s="24">
        <v>42057.064084409998</v>
      </c>
      <c r="J18" s="24">
        <v>42003.98094922</v>
      </c>
      <c r="K18" s="24">
        <v>33795.786199579998</v>
      </c>
      <c r="L18" s="24">
        <v>32894.369718920003</v>
      </c>
      <c r="M18" s="24">
        <v>33375.363097699999</v>
      </c>
      <c r="N18" s="24">
        <v>33346.572846120005</v>
      </c>
      <c r="O18" s="24">
        <v>33573.558611019987</v>
      </c>
      <c r="P18" s="24">
        <v>32791.919416290002</v>
      </c>
      <c r="Q18" s="24">
        <v>33000.093926539994</v>
      </c>
      <c r="R18" s="24">
        <v>34507.143637989997</v>
      </c>
      <c r="S18" s="24">
        <v>34681.31724212</v>
      </c>
      <c r="T18" s="24">
        <v>34965.802331269995</v>
      </c>
      <c r="U18" s="24">
        <v>40621.461697530001</v>
      </c>
      <c r="V18" s="24">
        <v>40907.197384690007</v>
      </c>
      <c r="W18" s="24">
        <v>41982.339078370009</v>
      </c>
      <c r="X18" s="24">
        <v>44130.921534399997</v>
      </c>
      <c r="Y18" s="24">
        <v>46426.213254069989</v>
      </c>
      <c r="Z18" s="24">
        <v>47084.791365600016</v>
      </c>
      <c r="AA18" s="24">
        <v>49586.893697660002</v>
      </c>
      <c r="AB18" s="24">
        <v>49665.672240009997</v>
      </c>
      <c r="AC18" s="24">
        <v>51590.577706289994</v>
      </c>
      <c r="AD18" s="24">
        <v>50857.348655649992</v>
      </c>
      <c r="AE18" s="24">
        <v>51335.006617270003</v>
      </c>
      <c r="AF18" s="24">
        <v>51166.253522589985</v>
      </c>
      <c r="AG18" s="24">
        <v>50697.865593460025</v>
      </c>
      <c r="AH18" s="24">
        <v>51521.431730680022</v>
      </c>
      <c r="AI18" s="24">
        <v>51638.354799599991</v>
      </c>
      <c r="AJ18" s="24">
        <v>52249.147693480008</v>
      </c>
      <c r="AK18" s="24">
        <v>50254.43783214</v>
      </c>
      <c r="AL18" s="24">
        <v>48394.523910469987</v>
      </c>
      <c r="AM18" s="24">
        <v>49036.375767639998</v>
      </c>
      <c r="AN18" s="24">
        <v>46692.417998139994</v>
      </c>
      <c r="AO18" s="24">
        <v>47390.455061870001</v>
      </c>
      <c r="AP18" s="24">
        <v>46960.579886500011</v>
      </c>
      <c r="AQ18" s="24">
        <v>46407.71181541001</v>
      </c>
      <c r="AR18" s="24">
        <v>45884.785442320004</v>
      </c>
      <c r="AS18" s="24">
        <v>45977.550133990015</v>
      </c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</row>
    <row r="19" spans="1:192" s="12" customFormat="1">
      <c r="A19" s="10" t="s">
        <v>144</v>
      </c>
      <c r="B19" s="25">
        <v>3410.8433682699997</v>
      </c>
      <c r="C19" s="25">
        <v>3447.3631423699999</v>
      </c>
      <c r="D19" s="25">
        <v>3510.1740217500001</v>
      </c>
      <c r="E19" s="25">
        <v>3543.8067841400002</v>
      </c>
      <c r="F19" s="25">
        <v>3710.60793509</v>
      </c>
      <c r="G19" s="25">
        <v>3827.2496567000007</v>
      </c>
      <c r="H19" s="25">
        <v>4203.6022504799994</v>
      </c>
      <c r="I19" s="25">
        <v>4572.9212935799997</v>
      </c>
      <c r="J19" s="25">
        <v>4601.5223474600007</v>
      </c>
      <c r="K19" s="25">
        <v>4084.07316296</v>
      </c>
      <c r="L19" s="25">
        <v>4094.3699032599998</v>
      </c>
      <c r="M19" s="25">
        <v>4510.3860878300002</v>
      </c>
      <c r="N19" s="25">
        <v>4348.6261374300002</v>
      </c>
      <c r="O19" s="25">
        <v>4352.2281544099997</v>
      </c>
      <c r="P19" s="25">
        <v>4425.053831799999</v>
      </c>
      <c r="Q19" s="25">
        <v>4423.7387705199999</v>
      </c>
      <c r="R19" s="25">
        <v>4171.95420749</v>
      </c>
      <c r="S19" s="25">
        <v>3911.7713691899999</v>
      </c>
      <c r="T19" s="25">
        <v>4088.5047564299998</v>
      </c>
      <c r="U19" s="25">
        <v>4507.5217238700006</v>
      </c>
      <c r="V19" s="25">
        <v>3848.5075232300001</v>
      </c>
      <c r="W19" s="25">
        <v>4251.3800963199992</v>
      </c>
      <c r="X19" s="25">
        <v>4179.3301364800009</v>
      </c>
      <c r="Y19" s="25">
        <v>4463.9611854999985</v>
      </c>
      <c r="Z19" s="25">
        <v>4062.7083625899991</v>
      </c>
      <c r="AA19" s="25">
        <v>4457.0062726099986</v>
      </c>
      <c r="AB19" s="25">
        <v>4399.9299639700002</v>
      </c>
      <c r="AC19" s="25">
        <v>4507.4168300499996</v>
      </c>
      <c r="AD19" s="25">
        <v>4689.5013821700004</v>
      </c>
      <c r="AE19" s="25">
        <v>5248.9947885000011</v>
      </c>
      <c r="AF19" s="25">
        <v>5729.4319518300017</v>
      </c>
      <c r="AG19" s="25">
        <v>6284.0895300100001</v>
      </c>
      <c r="AH19" s="25">
        <v>5825.5346259500011</v>
      </c>
      <c r="AI19" s="25">
        <v>5698.6973854299995</v>
      </c>
      <c r="AJ19" s="25">
        <v>5883.4298637600004</v>
      </c>
      <c r="AK19" s="25">
        <v>6311.3464546200003</v>
      </c>
      <c r="AL19" s="25">
        <v>5925.1429275599994</v>
      </c>
      <c r="AM19" s="25">
        <v>5613.2065786000003</v>
      </c>
      <c r="AN19" s="25">
        <v>5348.0711634300005</v>
      </c>
      <c r="AO19" s="25">
        <v>5535.0748864500001</v>
      </c>
      <c r="AP19" s="25">
        <v>5155.7233914099997</v>
      </c>
      <c r="AQ19" s="25">
        <v>5086.6173096999992</v>
      </c>
      <c r="AR19" s="25">
        <v>4809.1786025499996</v>
      </c>
      <c r="AS19" s="25">
        <v>4725.26806769</v>
      </c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</row>
    <row r="20" spans="1:192" s="9" customFormat="1" ht="21.75" customHeight="1">
      <c r="A20" s="7" t="s">
        <v>145</v>
      </c>
      <c r="B20" s="24">
        <v>729351.62406109995</v>
      </c>
      <c r="C20" s="24">
        <v>688775.80867576017</v>
      </c>
      <c r="D20" s="24">
        <v>616845.14702260995</v>
      </c>
      <c r="E20" s="24">
        <v>764599.63906017039</v>
      </c>
      <c r="F20" s="24">
        <v>888905.92356162984</v>
      </c>
      <c r="G20" s="24">
        <v>960952.50429942983</v>
      </c>
      <c r="H20" s="24">
        <v>892482.57448914985</v>
      </c>
      <c r="I20" s="24">
        <v>994784.81651456992</v>
      </c>
      <c r="J20" s="24">
        <v>906210.81120561995</v>
      </c>
      <c r="K20" s="24">
        <v>967211.55844284012</v>
      </c>
      <c r="L20" s="24">
        <v>853483.57248420955</v>
      </c>
      <c r="M20" s="24">
        <v>985978.84714932996</v>
      </c>
      <c r="N20" s="24">
        <v>908360.88040276</v>
      </c>
      <c r="O20" s="24">
        <v>955460.74167975015</v>
      </c>
      <c r="P20" s="24">
        <v>767380.60534735967</v>
      </c>
      <c r="Q20" s="24">
        <v>903824.5557064804</v>
      </c>
      <c r="R20" s="24">
        <v>908512.56552649988</v>
      </c>
      <c r="S20" s="24">
        <v>772242.09913060011</v>
      </c>
      <c r="T20" s="24">
        <v>824613.7097980699</v>
      </c>
      <c r="U20" s="24">
        <v>893629.69542950019</v>
      </c>
      <c r="V20" s="24">
        <v>1025081.6216777</v>
      </c>
      <c r="W20" s="24">
        <v>1114021.8571738999</v>
      </c>
      <c r="X20" s="24">
        <v>1001577.8341103601</v>
      </c>
      <c r="Y20" s="24">
        <v>1025690.3755890299</v>
      </c>
      <c r="Z20" s="24">
        <v>1077647.5798496802</v>
      </c>
      <c r="AA20" s="24">
        <v>894218.66807071969</v>
      </c>
      <c r="AB20" s="24">
        <v>838845.10715451988</v>
      </c>
      <c r="AC20" s="24">
        <v>935672.1348302</v>
      </c>
      <c r="AD20" s="24">
        <v>890319.06207888015</v>
      </c>
      <c r="AE20" s="24">
        <v>800058.69718210027</v>
      </c>
      <c r="AF20" s="24">
        <v>805981.01735053014</v>
      </c>
      <c r="AG20" s="24">
        <v>859187.75132987963</v>
      </c>
      <c r="AH20" s="24">
        <v>1027350.3306560999</v>
      </c>
      <c r="AI20" s="24">
        <v>943756.35754611995</v>
      </c>
      <c r="AJ20" s="24">
        <v>892834.54036075994</v>
      </c>
      <c r="AK20" s="24">
        <v>1110655.4789408697</v>
      </c>
      <c r="AL20" s="24">
        <v>1129869.9640278893</v>
      </c>
      <c r="AM20" s="24">
        <v>1077006.7701691601</v>
      </c>
      <c r="AN20" s="24">
        <v>1048560.8704638302</v>
      </c>
      <c r="AO20" s="24">
        <v>1167035.7564918799</v>
      </c>
      <c r="AP20" s="24">
        <v>1306969.5140586302</v>
      </c>
      <c r="AQ20" s="24">
        <v>1250869.3934188399</v>
      </c>
      <c r="AR20" s="24">
        <v>1117233.5253097995</v>
      </c>
      <c r="AS20" s="24">
        <v>1312199.17581681</v>
      </c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</row>
    <row r="21" spans="1:192" s="12" customFormat="1">
      <c r="A21" s="10" t="s">
        <v>146</v>
      </c>
      <c r="B21" s="25">
        <v>47442.88689455</v>
      </c>
      <c r="C21" s="25">
        <v>77562.66360342002</v>
      </c>
      <c r="D21" s="25">
        <v>46148.019615140001</v>
      </c>
      <c r="E21" s="25">
        <v>69730.595541410003</v>
      </c>
      <c r="F21" s="25">
        <v>67429.296755820003</v>
      </c>
      <c r="G21" s="25">
        <v>66115.898853360006</v>
      </c>
      <c r="H21" s="25">
        <v>60533.471471579993</v>
      </c>
      <c r="I21" s="25">
        <v>58431.834884999997</v>
      </c>
      <c r="J21" s="25">
        <v>57358.381833850006</v>
      </c>
      <c r="K21" s="25">
        <v>49921.154121910004</v>
      </c>
      <c r="L21" s="25">
        <v>50448.280576329984</v>
      </c>
      <c r="M21" s="25">
        <v>48915.391826910003</v>
      </c>
      <c r="N21" s="25">
        <v>48233.862781180003</v>
      </c>
      <c r="O21" s="25">
        <v>50640.432821200018</v>
      </c>
      <c r="P21" s="25">
        <v>52796.624472080002</v>
      </c>
      <c r="Q21" s="25">
        <v>53784.429130160002</v>
      </c>
      <c r="R21" s="25">
        <v>53198.503024729995</v>
      </c>
      <c r="S21" s="25">
        <v>56271.925982879991</v>
      </c>
      <c r="T21" s="25">
        <v>55873.526823700013</v>
      </c>
      <c r="U21" s="25">
        <v>52931.57028777001</v>
      </c>
      <c r="V21" s="25">
        <v>51550.044090540003</v>
      </c>
      <c r="W21" s="25">
        <v>51853.780328060013</v>
      </c>
      <c r="X21" s="25">
        <v>46301.906383130008</v>
      </c>
      <c r="Y21" s="25">
        <v>46933.681740550004</v>
      </c>
      <c r="Z21" s="25">
        <v>47870.63323402001</v>
      </c>
      <c r="AA21" s="25">
        <v>47515.263123600002</v>
      </c>
      <c r="AB21" s="25">
        <v>46256.554597229988</v>
      </c>
      <c r="AC21" s="25">
        <v>45427.572329330003</v>
      </c>
      <c r="AD21" s="25">
        <v>44331.308736790001</v>
      </c>
      <c r="AE21" s="25">
        <v>46022.563457589997</v>
      </c>
      <c r="AF21" s="25">
        <v>46003.655336099997</v>
      </c>
      <c r="AG21" s="25">
        <v>49030.739756900002</v>
      </c>
      <c r="AH21" s="25">
        <v>62270.933291679983</v>
      </c>
      <c r="AI21" s="25">
        <v>71028.82699039999</v>
      </c>
      <c r="AJ21" s="25">
        <v>71529.291148429998</v>
      </c>
      <c r="AK21" s="25">
        <v>75650.346547819994</v>
      </c>
      <c r="AL21" s="25">
        <v>74461.386371679982</v>
      </c>
      <c r="AM21" s="25">
        <v>75918.120524669997</v>
      </c>
      <c r="AN21" s="25">
        <v>76846.983300819993</v>
      </c>
      <c r="AO21" s="25">
        <v>80073.356670640016</v>
      </c>
      <c r="AP21" s="25">
        <v>78574.276176430008</v>
      </c>
      <c r="AQ21" s="25">
        <v>78971.66662744002</v>
      </c>
      <c r="AR21" s="25">
        <v>73758.749437659993</v>
      </c>
      <c r="AS21" s="25">
        <v>68407.913941160004</v>
      </c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</row>
    <row r="22" spans="1:192" s="9" customFormat="1">
      <c r="A22" s="7" t="s">
        <v>147</v>
      </c>
      <c r="B22" s="24">
        <v>1248.4804615199996</v>
      </c>
      <c r="C22" s="24">
        <v>12665.498285169999</v>
      </c>
      <c r="D22" s="24">
        <v>1408.7473527100003</v>
      </c>
      <c r="E22" s="24">
        <v>9398.9572340800023</v>
      </c>
      <c r="F22" s="24">
        <v>10040.967291879999</v>
      </c>
      <c r="G22" s="24">
        <v>10536.971318260003</v>
      </c>
      <c r="H22" s="24">
        <v>2640.65187251</v>
      </c>
      <c r="I22" s="24">
        <v>2679.1538012200003</v>
      </c>
      <c r="J22" s="24">
        <v>2500.8081238499999</v>
      </c>
      <c r="K22" s="24">
        <v>2118.6715044599996</v>
      </c>
      <c r="L22" s="24">
        <v>2226.5865166200001</v>
      </c>
      <c r="M22" s="24">
        <v>2438.0906187999999</v>
      </c>
      <c r="N22" s="24">
        <v>2291.6108464100002</v>
      </c>
      <c r="O22" s="24">
        <v>2322.7175495400002</v>
      </c>
      <c r="P22" s="24">
        <v>2207.2514611699999</v>
      </c>
      <c r="Q22" s="24">
        <v>2423.3583360900006</v>
      </c>
      <c r="R22" s="24">
        <v>3600.5537524300007</v>
      </c>
      <c r="S22" s="24">
        <v>3828.4558055699995</v>
      </c>
      <c r="T22" s="24">
        <v>4085.8750148199997</v>
      </c>
      <c r="U22" s="24">
        <v>4282.3180358299996</v>
      </c>
      <c r="V22" s="24">
        <v>4148.7821479900003</v>
      </c>
      <c r="W22" s="24">
        <v>3875.97801046</v>
      </c>
      <c r="X22" s="24">
        <v>4085.9883885999993</v>
      </c>
      <c r="Y22" s="24">
        <v>4269.9861231799987</v>
      </c>
      <c r="Z22" s="24">
        <v>4380.9919085500014</v>
      </c>
      <c r="AA22" s="24">
        <v>4460.953813600001</v>
      </c>
      <c r="AB22" s="24">
        <v>4651.0875445400006</v>
      </c>
      <c r="AC22" s="24">
        <v>4848.1027718799978</v>
      </c>
      <c r="AD22" s="24">
        <v>5244.0132596900003</v>
      </c>
      <c r="AE22" s="24">
        <v>5591.3503505600002</v>
      </c>
      <c r="AF22" s="24">
        <v>4791.3673522600002</v>
      </c>
      <c r="AG22" s="24">
        <v>4950.1303639200005</v>
      </c>
      <c r="AH22" s="24">
        <v>4314.4301345399999</v>
      </c>
      <c r="AI22" s="24">
        <v>4314.4546227099991</v>
      </c>
      <c r="AJ22" s="24">
        <v>4339.0361229000009</v>
      </c>
      <c r="AK22" s="24">
        <v>4552.7946824199998</v>
      </c>
      <c r="AL22" s="24">
        <v>4457.90689931</v>
      </c>
      <c r="AM22" s="24">
        <v>4418.1396507699992</v>
      </c>
      <c r="AN22" s="24">
        <v>4547.9555592000006</v>
      </c>
      <c r="AO22" s="24">
        <v>4586.6914227900015</v>
      </c>
      <c r="AP22" s="24">
        <v>4443.6458424900011</v>
      </c>
      <c r="AQ22" s="24">
        <v>4492.3167486799994</v>
      </c>
      <c r="AR22" s="24">
        <v>4394.7651343999996</v>
      </c>
      <c r="AS22" s="24">
        <v>4606.8879010700002</v>
      </c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</row>
    <row r="23" spans="1:192" s="12" customFormat="1">
      <c r="A23" s="10" t="s">
        <v>148</v>
      </c>
      <c r="B23" s="25">
        <v>10068.232076530001</v>
      </c>
      <c r="C23" s="25">
        <v>10517.414135670002</v>
      </c>
      <c r="D23" s="25">
        <v>9654.0754965999986</v>
      </c>
      <c r="E23" s="25">
        <v>10653.474145010001</v>
      </c>
      <c r="F23" s="25">
        <v>10356.972218530002</v>
      </c>
      <c r="G23" s="25">
        <v>10161.118697729999</v>
      </c>
      <c r="H23" s="25">
        <v>9765.5573156300052</v>
      </c>
      <c r="I23" s="25">
        <v>9788.3964874900012</v>
      </c>
      <c r="J23" s="25">
        <v>9777.6849601999984</v>
      </c>
      <c r="K23" s="25">
        <v>9636.5573865699989</v>
      </c>
      <c r="L23" s="25">
        <v>9538.0582819400006</v>
      </c>
      <c r="M23" s="25">
        <v>9233.2044256399968</v>
      </c>
      <c r="N23" s="25">
        <v>9144.3644054100005</v>
      </c>
      <c r="O23" s="25">
        <v>9271.3039523900006</v>
      </c>
      <c r="P23" s="25">
        <v>9217.0507021800004</v>
      </c>
      <c r="Q23" s="25">
        <v>9455.8779830999993</v>
      </c>
      <c r="R23" s="25">
        <v>9313.3610393499985</v>
      </c>
      <c r="S23" s="25">
        <v>9370.865151699998</v>
      </c>
      <c r="T23" s="25">
        <v>9289.7031335599986</v>
      </c>
      <c r="U23" s="25">
        <v>9263.6017265699993</v>
      </c>
      <c r="V23" s="25">
        <v>8976.1082678699968</v>
      </c>
      <c r="W23" s="25">
        <v>9315.8081867500005</v>
      </c>
      <c r="X23" s="25">
        <v>10510.596391899999</v>
      </c>
      <c r="Y23" s="25">
        <v>11374.332307040006</v>
      </c>
      <c r="Z23" s="25">
        <v>11520.438392630005</v>
      </c>
      <c r="AA23" s="25">
        <v>11727.850823299998</v>
      </c>
      <c r="AB23" s="25">
        <v>11959.10838672</v>
      </c>
      <c r="AC23" s="25">
        <v>12215.974748479999</v>
      </c>
      <c r="AD23" s="25">
        <v>12112.693931900001</v>
      </c>
      <c r="AE23" s="25">
        <v>12159.466188760003</v>
      </c>
      <c r="AF23" s="25">
        <v>12377.910312350004</v>
      </c>
      <c r="AG23" s="25">
        <v>11818.168159819992</v>
      </c>
      <c r="AH23" s="25">
        <v>22300.927208290002</v>
      </c>
      <c r="AI23" s="25">
        <v>22750.633735359999</v>
      </c>
      <c r="AJ23" s="25">
        <v>24073.497200820006</v>
      </c>
      <c r="AK23" s="25">
        <v>21717.981256199997</v>
      </c>
      <c r="AL23" s="25">
        <v>24336.863921430006</v>
      </c>
      <c r="AM23" s="25">
        <v>24207.080751960006</v>
      </c>
      <c r="AN23" s="25">
        <v>24267.368690829997</v>
      </c>
      <c r="AO23" s="25">
        <v>23492.523741699995</v>
      </c>
      <c r="AP23" s="25">
        <v>22495.338031440002</v>
      </c>
      <c r="AQ23" s="25">
        <v>22521.209845420002</v>
      </c>
      <c r="AR23" s="25">
        <v>22957.631536790002</v>
      </c>
      <c r="AS23" s="25">
        <v>20696.385467569999</v>
      </c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</row>
    <row r="24" spans="1:192" s="9" customFormat="1">
      <c r="A24" s="7" t="s">
        <v>149</v>
      </c>
      <c r="B24" s="24">
        <v>107773.52586682001</v>
      </c>
      <c r="C24" s="24">
        <v>102565.12868131</v>
      </c>
      <c r="D24" s="24">
        <v>98240.655284050008</v>
      </c>
      <c r="E24" s="24">
        <v>160739.02860457997</v>
      </c>
      <c r="F24" s="24">
        <v>110362.892633</v>
      </c>
      <c r="G24" s="24">
        <v>115852.59106924999</v>
      </c>
      <c r="H24" s="24">
        <v>109235.64375146001</v>
      </c>
      <c r="I24" s="24">
        <v>118621.76351121</v>
      </c>
      <c r="J24" s="24">
        <v>200084.97209485999</v>
      </c>
      <c r="K24" s="24">
        <v>271519.76284830004</v>
      </c>
      <c r="L24" s="24">
        <v>304453.37126725994</v>
      </c>
      <c r="M24" s="24">
        <v>327418.52753861999</v>
      </c>
      <c r="N24" s="24">
        <v>376220.70377830998</v>
      </c>
      <c r="O24" s="24">
        <v>364471.83210925001</v>
      </c>
      <c r="P24" s="24">
        <v>453856.28925620002</v>
      </c>
      <c r="Q24" s="24">
        <v>436610.35056305007</v>
      </c>
      <c r="R24" s="24">
        <v>494201.74630335992</v>
      </c>
      <c r="S24" s="24">
        <v>527272.81173433003</v>
      </c>
      <c r="T24" s="24">
        <v>524076.23800011998</v>
      </c>
      <c r="U24" s="24">
        <v>517610.15746925003</v>
      </c>
      <c r="V24" s="24">
        <v>459401.69862011995</v>
      </c>
      <c r="W24" s="24">
        <v>528867.75698867999</v>
      </c>
      <c r="X24" s="24">
        <v>488968.71228319005</v>
      </c>
      <c r="Y24" s="24">
        <v>452546.94697471004</v>
      </c>
      <c r="Z24" s="24">
        <v>451434.75804366986</v>
      </c>
      <c r="AA24" s="24">
        <v>572879.42790891009</v>
      </c>
      <c r="AB24" s="24">
        <v>679210.46744332009</v>
      </c>
      <c r="AC24" s="24">
        <v>680515.23545620998</v>
      </c>
      <c r="AD24" s="24">
        <v>649737.22811432986</v>
      </c>
      <c r="AE24" s="24">
        <v>727226.8747955499</v>
      </c>
      <c r="AF24" s="24">
        <v>684994.34765512007</v>
      </c>
      <c r="AG24" s="24">
        <v>795567.37734814989</v>
      </c>
      <c r="AH24" s="24">
        <v>801487.10063119989</v>
      </c>
      <c r="AI24" s="24">
        <v>812967.05643902032</v>
      </c>
      <c r="AJ24" s="24">
        <v>774535.0785515001</v>
      </c>
      <c r="AK24" s="24">
        <v>754695.64153471007</v>
      </c>
      <c r="AL24" s="24">
        <v>733156.59848734981</v>
      </c>
      <c r="AM24" s="24">
        <v>777267.12053000997</v>
      </c>
      <c r="AN24" s="24">
        <v>777880.75863070006</v>
      </c>
      <c r="AO24" s="24">
        <v>847665.0132993497</v>
      </c>
      <c r="AP24" s="24">
        <v>853886.94546596007</v>
      </c>
      <c r="AQ24" s="24">
        <v>829380.0557728298</v>
      </c>
      <c r="AR24" s="24">
        <v>883852.48420396016</v>
      </c>
      <c r="AS24" s="24">
        <v>930989.45351855014</v>
      </c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</row>
    <row r="25" spans="1:192" s="12" customFormat="1">
      <c r="A25" s="10" t="s">
        <v>150</v>
      </c>
      <c r="B25" s="25">
        <v>5208.4014675599992</v>
      </c>
      <c r="C25" s="25">
        <v>5001.0187617999991</v>
      </c>
      <c r="D25" s="25">
        <v>4487.1489868900007</v>
      </c>
      <c r="E25" s="25">
        <v>4505.7847941600003</v>
      </c>
      <c r="F25" s="25">
        <v>4334.6929070900005</v>
      </c>
      <c r="G25" s="25">
        <v>4319.5238866099999</v>
      </c>
      <c r="H25" s="25">
        <v>4194.5605106400008</v>
      </c>
      <c r="I25" s="25">
        <v>4200.9402470799987</v>
      </c>
      <c r="J25" s="25">
        <v>4320.2145619999992</v>
      </c>
      <c r="K25" s="25">
        <v>4157.6695717700004</v>
      </c>
      <c r="L25" s="25">
        <v>4239.3255867499984</v>
      </c>
      <c r="M25" s="25">
        <v>4143.6329224200008</v>
      </c>
      <c r="N25" s="25">
        <v>4120.8293410200004</v>
      </c>
      <c r="O25" s="25">
        <v>4149.9582816900001</v>
      </c>
      <c r="P25" s="25">
        <v>4114.2719664999986</v>
      </c>
      <c r="Q25" s="25">
        <v>4064.5462491299995</v>
      </c>
      <c r="R25" s="25">
        <v>4039.1070140800002</v>
      </c>
      <c r="S25" s="25">
        <v>4029.0160708000012</v>
      </c>
      <c r="T25" s="25">
        <v>3993.3636552399998</v>
      </c>
      <c r="U25" s="25">
        <v>4123.4342345299974</v>
      </c>
      <c r="V25" s="25">
        <v>4053.1344993400003</v>
      </c>
      <c r="W25" s="25">
        <v>4100.9823156700004</v>
      </c>
      <c r="X25" s="25">
        <v>4245.0748266999999</v>
      </c>
      <c r="Y25" s="25">
        <v>4037.0853938499995</v>
      </c>
      <c r="Z25" s="25">
        <v>4024.1891280999998</v>
      </c>
      <c r="AA25" s="25">
        <v>3994.3665808000001</v>
      </c>
      <c r="AB25" s="25">
        <v>4004.5070775500012</v>
      </c>
      <c r="AC25" s="25">
        <v>4238.6510987199999</v>
      </c>
      <c r="AD25" s="25">
        <v>4293.3646060699994</v>
      </c>
      <c r="AE25" s="25">
        <v>4001.0472721500014</v>
      </c>
      <c r="AF25" s="25">
        <v>3956.7047439500006</v>
      </c>
      <c r="AG25" s="25">
        <v>3907.065426319999</v>
      </c>
      <c r="AH25" s="25">
        <v>3961.668903029999</v>
      </c>
      <c r="AI25" s="25">
        <v>4072.0179327100013</v>
      </c>
      <c r="AJ25" s="25">
        <v>3949.2527975799994</v>
      </c>
      <c r="AK25" s="25">
        <v>3855.2497268600005</v>
      </c>
      <c r="AL25" s="25">
        <v>3849.3382209599999</v>
      </c>
      <c r="AM25" s="25">
        <v>3805.9402009600003</v>
      </c>
      <c r="AN25" s="25">
        <v>3665.4582459199992</v>
      </c>
      <c r="AO25" s="25">
        <v>3632.7116706399988</v>
      </c>
      <c r="AP25" s="25">
        <v>3530.9376702600002</v>
      </c>
      <c r="AQ25" s="25">
        <v>3463.3976095800008</v>
      </c>
      <c r="AR25" s="25">
        <v>3367.7971486300012</v>
      </c>
      <c r="AS25" s="25">
        <v>3383.0605908800007</v>
      </c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</row>
    <row r="26" spans="1:192" s="9" customFormat="1">
      <c r="A26" s="7" t="s">
        <v>151</v>
      </c>
      <c r="B26" s="24">
        <v>1920.4808752800002</v>
      </c>
      <c r="C26" s="24">
        <v>1941.5641996600002</v>
      </c>
      <c r="D26" s="24">
        <v>1843.2900062600002</v>
      </c>
      <c r="E26" s="24">
        <v>1925.4963507</v>
      </c>
      <c r="F26" s="24">
        <v>1974.3546426</v>
      </c>
      <c r="G26" s="24">
        <v>1711.1874717899998</v>
      </c>
      <c r="H26" s="24">
        <v>1603.9228206100001</v>
      </c>
      <c r="I26" s="24">
        <v>1572.2530763</v>
      </c>
      <c r="J26" s="24">
        <v>1550.50283253</v>
      </c>
      <c r="K26" s="24">
        <v>1577.6281098699999</v>
      </c>
      <c r="L26" s="24">
        <v>1746.17057404</v>
      </c>
      <c r="M26" s="24">
        <v>2488.2672954800005</v>
      </c>
      <c r="N26" s="24">
        <v>2601.06918163</v>
      </c>
      <c r="O26" s="24">
        <v>2790.9690278600006</v>
      </c>
      <c r="P26" s="24">
        <v>3165.2464182199997</v>
      </c>
      <c r="Q26" s="24">
        <v>3420.3823971799993</v>
      </c>
      <c r="R26" s="24">
        <v>3337.8120461599992</v>
      </c>
      <c r="S26" s="24">
        <v>3308.6791047699999</v>
      </c>
      <c r="T26" s="24">
        <v>3463.0088210800004</v>
      </c>
      <c r="U26" s="24">
        <v>4190.3975046300002</v>
      </c>
      <c r="V26" s="24">
        <v>5427.44617733</v>
      </c>
      <c r="W26" s="24">
        <v>5172.6236049600002</v>
      </c>
      <c r="X26" s="24">
        <v>6467.3561553799991</v>
      </c>
      <c r="Y26" s="24">
        <v>7026.3820467699998</v>
      </c>
      <c r="Z26" s="24">
        <v>7482.2218431600022</v>
      </c>
      <c r="AA26" s="24">
        <v>7838.2499897899979</v>
      </c>
      <c r="AB26" s="24">
        <v>7484.2240942700037</v>
      </c>
      <c r="AC26" s="24">
        <v>3891.9667395999995</v>
      </c>
      <c r="AD26" s="24">
        <v>3494.125254600001</v>
      </c>
      <c r="AE26" s="24">
        <v>3784.6580245199998</v>
      </c>
      <c r="AF26" s="24">
        <v>3997.3239580599998</v>
      </c>
      <c r="AG26" s="24">
        <v>4215.66430055</v>
      </c>
      <c r="AH26" s="24">
        <v>3757.2451636899996</v>
      </c>
      <c r="AI26" s="24">
        <v>4315.9874675699984</v>
      </c>
      <c r="AJ26" s="24">
        <v>3889.2394288200003</v>
      </c>
      <c r="AK26" s="24">
        <v>3838.7314676200008</v>
      </c>
      <c r="AL26" s="24">
        <v>3996.9182611500005</v>
      </c>
      <c r="AM26" s="24">
        <v>3798.9296841599999</v>
      </c>
      <c r="AN26" s="24">
        <v>4084.9499121099998</v>
      </c>
      <c r="AO26" s="24">
        <v>4287.6603230600003</v>
      </c>
      <c r="AP26" s="24">
        <v>4281.3993583599995</v>
      </c>
      <c r="AQ26" s="24">
        <v>4205.2253045999996</v>
      </c>
      <c r="AR26" s="24">
        <v>3861.0139219200005</v>
      </c>
      <c r="AS26" s="24">
        <v>3563.4695983200004</v>
      </c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</row>
    <row r="27" spans="1:192" s="12" customFormat="1">
      <c r="A27" s="10" t="s">
        <v>152</v>
      </c>
      <c r="B27" s="25">
        <v>4477.4575735100007</v>
      </c>
      <c r="C27" s="25">
        <v>4326.6682392000002</v>
      </c>
      <c r="D27" s="25">
        <v>4161.6722148300005</v>
      </c>
      <c r="E27" s="25">
        <v>3865.3733781000001</v>
      </c>
      <c r="F27" s="25">
        <v>3718.3255546900004</v>
      </c>
      <c r="G27" s="25">
        <v>3768.48402648</v>
      </c>
      <c r="H27" s="25">
        <v>3848.922138890001</v>
      </c>
      <c r="I27" s="25">
        <v>2883.7470494699992</v>
      </c>
      <c r="J27" s="25">
        <v>2931.2847209300003</v>
      </c>
      <c r="K27" s="25">
        <v>2934.4958839599994</v>
      </c>
      <c r="L27" s="25">
        <v>2865.7430007199996</v>
      </c>
      <c r="M27" s="25">
        <v>2864.6424837100003</v>
      </c>
      <c r="N27" s="25">
        <v>2862.39999549</v>
      </c>
      <c r="O27" s="25">
        <v>2846.0022309799997</v>
      </c>
      <c r="P27" s="25">
        <v>2789.3254754699997</v>
      </c>
      <c r="Q27" s="25">
        <v>2853.7931824199991</v>
      </c>
      <c r="R27" s="25">
        <v>2857.9936311899996</v>
      </c>
      <c r="S27" s="25">
        <v>2830.5994878500001</v>
      </c>
      <c r="T27" s="25">
        <v>2787.5573987600005</v>
      </c>
      <c r="U27" s="25">
        <v>2731.1391987900006</v>
      </c>
      <c r="V27" s="25">
        <v>2612.1685351699998</v>
      </c>
      <c r="W27" s="25">
        <v>2751.2310962199999</v>
      </c>
      <c r="X27" s="25">
        <v>2862.2940854200001</v>
      </c>
      <c r="Y27" s="25">
        <v>3154.6667147000003</v>
      </c>
      <c r="Z27" s="25">
        <v>3188.1357888399998</v>
      </c>
      <c r="AA27" s="25">
        <v>3226.0208985799995</v>
      </c>
      <c r="AB27" s="25">
        <v>3222.8419747899989</v>
      </c>
      <c r="AC27" s="25">
        <v>2805.7399895999993</v>
      </c>
      <c r="AD27" s="25">
        <v>2777.6401062199998</v>
      </c>
      <c r="AE27" s="25">
        <v>2779.5330797299989</v>
      </c>
      <c r="AF27" s="25">
        <v>2671.6513075700004</v>
      </c>
      <c r="AG27" s="25">
        <v>2640.6314803299992</v>
      </c>
      <c r="AH27" s="25">
        <v>2567.0116262800011</v>
      </c>
      <c r="AI27" s="25">
        <v>2512.1080973399994</v>
      </c>
      <c r="AJ27" s="25">
        <v>2378.5354105900001</v>
      </c>
      <c r="AK27" s="25">
        <v>2252.3278812300005</v>
      </c>
      <c r="AL27" s="25">
        <v>2154.81504107</v>
      </c>
      <c r="AM27" s="25">
        <v>2064.07992294</v>
      </c>
      <c r="AN27" s="25">
        <v>2022.13462437</v>
      </c>
      <c r="AO27" s="25">
        <v>1976.1676948400002</v>
      </c>
      <c r="AP27" s="25">
        <v>1825.7357593499996</v>
      </c>
      <c r="AQ27" s="25">
        <v>1757.0166188400003</v>
      </c>
      <c r="AR27" s="25">
        <v>1710.4393590000004</v>
      </c>
      <c r="AS27" s="25">
        <v>1685.4603988999997</v>
      </c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</row>
    <row r="28" spans="1:192" s="9" customFormat="1">
      <c r="A28" s="7" t="s">
        <v>153</v>
      </c>
      <c r="B28" s="24">
        <v>52971.971711610036</v>
      </c>
      <c r="C28" s="24">
        <v>66437.948032600019</v>
      </c>
      <c r="D28" s="24">
        <v>53039.025510929991</v>
      </c>
      <c r="E28" s="24">
        <v>78576.327233140008</v>
      </c>
      <c r="F28" s="24">
        <v>77266.678991129986</v>
      </c>
      <c r="G28" s="24">
        <v>78161.676739960007</v>
      </c>
      <c r="H28" s="24">
        <v>77013.661768540012</v>
      </c>
      <c r="I28" s="24">
        <v>73601.871178989997</v>
      </c>
      <c r="J28" s="24">
        <v>70412.617903330029</v>
      </c>
      <c r="K28" s="24">
        <v>71038.462236680003</v>
      </c>
      <c r="L28" s="24">
        <v>70983.148312999998</v>
      </c>
      <c r="M28" s="24">
        <v>68813.93054000003</v>
      </c>
      <c r="N28" s="24">
        <v>68304.085910049995</v>
      </c>
      <c r="O28" s="24">
        <v>68106.71542000999</v>
      </c>
      <c r="P28" s="24">
        <v>66454.891931739985</v>
      </c>
      <c r="Q28" s="24">
        <v>64943.484162640045</v>
      </c>
      <c r="R28" s="24">
        <v>62902.454363709992</v>
      </c>
      <c r="S28" s="24">
        <v>64091.836672069985</v>
      </c>
      <c r="T28" s="24">
        <v>61780.544279120004</v>
      </c>
      <c r="U28" s="24">
        <v>61935.42136048001</v>
      </c>
      <c r="V28" s="24">
        <v>59281.538088329995</v>
      </c>
      <c r="W28" s="24">
        <v>59159.301247939977</v>
      </c>
      <c r="X28" s="24">
        <v>58630.777208619998</v>
      </c>
      <c r="Y28" s="24">
        <v>57458.103761779996</v>
      </c>
      <c r="Z28" s="24">
        <v>55511.468788269987</v>
      </c>
      <c r="AA28" s="24">
        <v>54641.756555559994</v>
      </c>
      <c r="AB28" s="24">
        <v>54720.690615479994</v>
      </c>
      <c r="AC28" s="24">
        <v>54631.018974969986</v>
      </c>
      <c r="AD28" s="24">
        <v>50280.702281879974</v>
      </c>
      <c r="AE28" s="24">
        <v>51612.687308389999</v>
      </c>
      <c r="AF28" s="24">
        <v>51974.805613119985</v>
      </c>
      <c r="AG28" s="24">
        <v>49979.916158629996</v>
      </c>
      <c r="AH28" s="24">
        <v>48806.125639279991</v>
      </c>
      <c r="AI28" s="24">
        <v>50418.70204832001</v>
      </c>
      <c r="AJ28" s="24">
        <v>48217.055446050021</v>
      </c>
      <c r="AK28" s="24">
        <v>45009.757517599974</v>
      </c>
      <c r="AL28" s="24">
        <v>43635.244182429982</v>
      </c>
      <c r="AM28" s="24">
        <v>42300.193667110005</v>
      </c>
      <c r="AN28" s="24">
        <v>41680.870800910001</v>
      </c>
      <c r="AO28" s="24">
        <v>41395.074293620033</v>
      </c>
      <c r="AP28" s="24">
        <v>40967.744588659996</v>
      </c>
      <c r="AQ28" s="24">
        <v>38897.183361949996</v>
      </c>
      <c r="AR28" s="24">
        <v>38659.679583809972</v>
      </c>
      <c r="AS28" s="24">
        <v>38872.390936890006</v>
      </c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</row>
    <row r="29" spans="1:192" s="12" customFormat="1" ht="48" customHeight="1">
      <c r="A29" s="18" t="s">
        <v>154</v>
      </c>
      <c r="B29" s="34">
        <v>1074.4640571699999</v>
      </c>
      <c r="C29" s="34">
        <v>1137.3981091099997</v>
      </c>
      <c r="D29" s="34">
        <v>1325.2168730499995</v>
      </c>
      <c r="E29" s="34">
        <v>1767.10511989</v>
      </c>
      <c r="F29" s="34">
        <v>1801.0148730399997</v>
      </c>
      <c r="G29" s="34">
        <v>1819.1725798900004</v>
      </c>
      <c r="H29" s="34">
        <v>1117.59105862</v>
      </c>
      <c r="I29" s="34">
        <v>1167.6823894000001</v>
      </c>
      <c r="J29" s="34">
        <v>1140.5843037499997</v>
      </c>
      <c r="K29" s="34">
        <v>1208.0192482200005</v>
      </c>
      <c r="L29" s="34">
        <v>1250.2285999900002</v>
      </c>
      <c r="M29" s="34">
        <v>1340.2893851399997</v>
      </c>
      <c r="N29" s="34">
        <v>1287.9290099699999</v>
      </c>
      <c r="O29" s="34">
        <v>1301.4180043699996</v>
      </c>
      <c r="P29" s="34">
        <v>1301.4651153800003</v>
      </c>
      <c r="Q29" s="34">
        <v>1287.3499878900004</v>
      </c>
      <c r="R29" s="34">
        <v>1287.1990221200001</v>
      </c>
      <c r="S29" s="34">
        <v>1275.5232071700002</v>
      </c>
      <c r="T29" s="34">
        <v>1231.0776675799998</v>
      </c>
      <c r="U29" s="34">
        <v>1209.0373536099996</v>
      </c>
      <c r="V29" s="34">
        <v>1151.0980412699996</v>
      </c>
      <c r="W29" s="34">
        <v>1102.96947512</v>
      </c>
      <c r="X29" s="34">
        <v>1097.2656893400001</v>
      </c>
      <c r="Y29" s="34">
        <v>974.92855136999981</v>
      </c>
      <c r="Z29" s="34">
        <v>933.89124103000017</v>
      </c>
      <c r="AA29" s="34">
        <v>897.33956486000011</v>
      </c>
      <c r="AB29" s="34">
        <v>869.05189003000032</v>
      </c>
      <c r="AC29" s="34">
        <v>811.89137567</v>
      </c>
      <c r="AD29" s="34">
        <v>784.98139292000008</v>
      </c>
      <c r="AE29" s="34">
        <v>752.37124107999978</v>
      </c>
      <c r="AF29" s="34">
        <v>733.25985630000002</v>
      </c>
      <c r="AG29" s="34">
        <v>719.10939702000007</v>
      </c>
      <c r="AH29" s="34">
        <v>1423.8440007400002</v>
      </c>
      <c r="AI29" s="34">
        <v>1398.4504633299998</v>
      </c>
      <c r="AJ29" s="34">
        <v>1309.0607533800001</v>
      </c>
      <c r="AK29" s="34">
        <v>1306.35491342</v>
      </c>
      <c r="AL29" s="34">
        <v>1312.1481534599998</v>
      </c>
      <c r="AM29" s="34">
        <v>1315.3073373400002</v>
      </c>
      <c r="AN29" s="34">
        <v>1329.5535180499999</v>
      </c>
      <c r="AO29" s="34">
        <v>1325.1770323799999</v>
      </c>
      <c r="AP29" s="34">
        <v>1350.3359481099999</v>
      </c>
      <c r="AQ29" s="34">
        <v>1314.0727333599998</v>
      </c>
      <c r="AR29" s="34">
        <v>1284.5803359900003</v>
      </c>
      <c r="AS29" s="34">
        <v>1246.95184526</v>
      </c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</row>
    <row r="30" spans="1:192" s="9" customFormat="1">
      <c r="A30" s="7" t="s">
        <v>155</v>
      </c>
      <c r="B30" s="24">
        <v>472.39215495000002</v>
      </c>
      <c r="C30" s="24">
        <v>461.50371280000002</v>
      </c>
      <c r="D30" s="24">
        <v>306.52602676000004</v>
      </c>
      <c r="E30" s="24">
        <v>324.22113464000006</v>
      </c>
      <c r="F30" s="24">
        <v>314.39944941000005</v>
      </c>
      <c r="G30" s="24">
        <v>314.44573360000004</v>
      </c>
      <c r="H30" s="24">
        <v>275.24277176000004</v>
      </c>
      <c r="I30" s="24">
        <v>378.04619015999998</v>
      </c>
      <c r="J30" s="24">
        <v>378.78609329</v>
      </c>
      <c r="K30" s="24">
        <v>600.18566106999992</v>
      </c>
      <c r="L30" s="24">
        <v>680.03532986000016</v>
      </c>
      <c r="M30" s="24">
        <v>686.13532001999999</v>
      </c>
      <c r="N30" s="24">
        <v>682.97295806000011</v>
      </c>
      <c r="O30" s="24">
        <v>682.29724053999996</v>
      </c>
      <c r="P30" s="24">
        <v>678.91277580999997</v>
      </c>
      <c r="Q30" s="24">
        <v>678.85760599000014</v>
      </c>
      <c r="R30" s="24">
        <v>671.41057417999991</v>
      </c>
      <c r="S30" s="24">
        <v>670.48400450999998</v>
      </c>
      <c r="T30" s="24">
        <v>50.519653109999993</v>
      </c>
      <c r="U30" s="24">
        <v>48.69068317</v>
      </c>
      <c r="V30" s="24">
        <v>45.254351249999992</v>
      </c>
      <c r="W30" s="24">
        <v>45.344384959999999</v>
      </c>
      <c r="X30" s="24">
        <v>42.695959039999991</v>
      </c>
      <c r="Y30" s="24">
        <v>43.033264889999998</v>
      </c>
      <c r="Z30" s="24">
        <v>40.573080219999994</v>
      </c>
      <c r="AA30" s="24">
        <v>161.61250853000001</v>
      </c>
      <c r="AB30" s="24">
        <v>1286.6158436599999</v>
      </c>
      <c r="AC30" s="24">
        <v>1335.9451567099998</v>
      </c>
      <c r="AD30" s="24">
        <v>1399.2289904799998</v>
      </c>
      <c r="AE30" s="24">
        <v>1552.55207339</v>
      </c>
      <c r="AF30" s="24">
        <v>1604.4379934999999</v>
      </c>
      <c r="AG30" s="24">
        <v>1807.8850256000001</v>
      </c>
      <c r="AH30" s="24">
        <v>1861.58384591</v>
      </c>
      <c r="AI30" s="24">
        <v>1969.12534996</v>
      </c>
      <c r="AJ30" s="24">
        <v>2031.0696250799999</v>
      </c>
      <c r="AK30" s="24">
        <v>2812.9407618599998</v>
      </c>
      <c r="AL30" s="24">
        <v>3586.6633520400001</v>
      </c>
      <c r="AM30" s="24">
        <v>4066.8819880000005</v>
      </c>
      <c r="AN30" s="24">
        <v>4065.6226878899997</v>
      </c>
      <c r="AO30" s="24">
        <v>4032.1148442600002</v>
      </c>
      <c r="AP30" s="24">
        <v>4041.40217798</v>
      </c>
      <c r="AQ30" s="24">
        <v>4008.6284718100005</v>
      </c>
      <c r="AR30" s="24">
        <v>4007.7864789000005</v>
      </c>
      <c r="AS30" s="24">
        <v>3975.2536752500005</v>
      </c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</row>
    <row r="31" spans="1:192" s="9" customFormat="1">
      <c r="A31" s="10" t="s">
        <v>156</v>
      </c>
      <c r="B31" s="25">
        <f>B32+B36+B47+B51+B55+B56+B57</f>
        <v>2254469.1012617797</v>
      </c>
      <c r="C31" s="25">
        <f t="shared" ref="C31:AB31" si="0">C32+C36+C47+C51+C55+C56+C57</f>
        <v>2260343.6521017598</v>
      </c>
      <c r="D31" s="25">
        <f t="shared" si="0"/>
        <v>2270385.0915348092</v>
      </c>
      <c r="E31" s="25">
        <f t="shared" si="0"/>
        <v>2297957.6361763696</v>
      </c>
      <c r="F31" s="25">
        <f t="shared" si="0"/>
        <v>2307050.2917407397</v>
      </c>
      <c r="G31" s="25">
        <f t="shared" si="0"/>
        <v>2325462.1779422495</v>
      </c>
      <c r="H31" s="25">
        <f t="shared" si="0"/>
        <v>2343417.6931495201</v>
      </c>
      <c r="I31" s="25">
        <v>2372318.4389814902</v>
      </c>
      <c r="J31" s="25">
        <f t="shared" si="0"/>
        <v>2366963.6994767999</v>
      </c>
      <c r="K31" s="25">
        <f t="shared" si="0"/>
        <v>2375705.7229706501</v>
      </c>
      <c r="L31" s="25">
        <f t="shared" si="0"/>
        <v>2398177.9784343895</v>
      </c>
      <c r="M31" s="25">
        <f t="shared" si="0"/>
        <v>2436585.0881130304</v>
      </c>
      <c r="N31" s="25">
        <f t="shared" si="0"/>
        <v>2451150.5032797903</v>
      </c>
      <c r="O31" s="25">
        <f t="shared" si="0"/>
        <v>2476048.0756683098</v>
      </c>
      <c r="P31" s="25">
        <f t="shared" si="0"/>
        <v>2499073.2537711202</v>
      </c>
      <c r="Q31" s="25">
        <v>2519322.5297968099</v>
      </c>
      <c r="R31" s="25">
        <f t="shared" si="0"/>
        <v>2522198.2898673099</v>
      </c>
      <c r="S31" s="25">
        <f t="shared" si="0"/>
        <v>2526706.8802628396</v>
      </c>
      <c r="T31" s="25">
        <f t="shared" si="0"/>
        <v>2536628.2154255798</v>
      </c>
      <c r="U31" s="25">
        <f t="shared" si="0"/>
        <v>2548835.2399440203</v>
      </c>
      <c r="V31" s="25">
        <f t="shared" si="0"/>
        <v>2528819.8463713797</v>
      </c>
      <c r="W31" s="25">
        <v>2572115.0745467399</v>
      </c>
      <c r="X31" s="25">
        <v>2607875.9609753792</v>
      </c>
      <c r="Y31" s="25">
        <v>2646689.0381567697</v>
      </c>
      <c r="Z31" s="25">
        <f t="shared" si="0"/>
        <v>2658544.39366177</v>
      </c>
      <c r="AA31" s="25">
        <f t="shared" si="0"/>
        <v>2671529.5872821496</v>
      </c>
      <c r="AB31" s="25">
        <f t="shared" si="0"/>
        <v>2681143.5285362895</v>
      </c>
      <c r="AC31" s="25">
        <v>2717696.4462793395</v>
      </c>
      <c r="AD31" s="25">
        <v>2723925.2889638003</v>
      </c>
      <c r="AE31" s="25">
        <v>2746265.6776824696</v>
      </c>
      <c r="AF31" s="25">
        <v>2766630.8956174804</v>
      </c>
      <c r="AG31" s="25">
        <v>2800785.0616818499</v>
      </c>
      <c r="AH31" s="25">
        <v>2812872.9058168503</v>
      </c>
      <c r="AI31" s="25">
        <v>2846162.7236278802</v>
      </c>
      <c r="AJ31" s="25">
        <v>2880498.7349828202</v>
      </c>
      <c r="AK31" s="25">
        <v>2929917.7804957102</v>
      </c>
      <c r="AL31" s="25">
        <v>2928399.3142035306</v>
      </c>
      <c r="AM31" s="25">
        <v>2951036.6687481287</v>
      </c>
      <c r="AN31" s="25">
        <v>2980325.6523509398</v>
      </c>
      <c r="AO31" s="25">
        <v>3027496.8380098492</v>
      </c>
      <c r="AP31" s="25">
        <v>3014286.5005168305</v>
      </c>
      <c r="AQ31" s="25">
        <v>3040156.1719007501</v>
      </c>
      <c r="AR31" s="25">
        <v>3066815.6027497305</v>
      </c>
      <c r="AS31" s="25">
        <v>3099674.7590334406</v>
      </c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</row>
    <row r="32" spans="1:192" s="12" customFormat="1">
      <c r="A32" s="35" t="s">
        <v>157</v>
      </c>
      <c r="B32" s="8">
        <v>44563.439319189994</v>
      </c>
      <c r="C32" s="8">
        <v>44357.10419849</v>
      </c>
      <c r="D32" s="8">
        <v>44306.430497020003</v>
      </c>
      <c r="E32" s="8">
        <v>44145.114590220001</v>
      </c>
      <c r="F32" s="8">
        <v>44095.485525650009</v>
      </c>
      <c r="G32" s="8">
        <v>44215.718086140005</v>
      </c>
      <c r="H32" s="8">
        <v>44357.878447020004</v>
      </c>
      <c r="I32" s="8">
        <v>44524.620968579999</v>
      </c>
      <c r="J32" s="8">
        <v>44511.110064619992</v>
      </c>
      <c r="K32" s="8">
        <v>44613.872545929997</v>
      </c>
      <c r="L32" s="8">
        <v>44711.49248791</v>
      </c>
      <c r="M32" s="8">
        <v>44638.988283940002</v>
      </c>
      <c r="N32" s="8">
        <v>44807.616079200001</v>
      </c>
      <c r="O32" s="8">
        <v>45132.610790859995</v>
      </c>
      <c r="P32" s="8">
        <v>45755.097912020006</v>
      </c>
      <c r="Q32" s="8">
        <v>46386.105071930011</v>
      </c>
      <c r="R32" s="8">
        <v>46806.840772409989</v>
      </c>
      <c r="S32" s="8">
        <v>47342.26587345</v>
      </c>
      <c r="T32" s="8">
        <v>47917.958967840008</v>
      </c>
      <c r="U32" s="8">
        <v>48723.65236646001</v>
      </c>
      <c r="V32" s="8">
        <v>48764.399370669998</v>
      </c>
      <c r="W32" s="8">
        <v>49845.4663688</v>
      </c>
      <c r="X32" s="8">
        <v>51220.628643799988</v>
      </c>
      <c r="Y32" s="8">
        <v>53046.545072749999</v>
      </c>
      <c r="Z32" s="8">
        <v>54471.71665983001</v>
      </c>
      <c r="AA32" s="8">
        <v>56072.148307069998</v>
      </c>
      <c r="AB32" s="8">
        <v>58139.418554440002</v>
      </c>
      <c r="AC32" s="8">
        <v>60586.744407670012</v>
      </c>
      <c r="AD32" s="8">
        <v>62626.313446910004</v>
      </c>
      <c r="AE32" s="8">
        <v>64845.580836030014</v>
      </c>
      <c r="AF32" s="8">
        <v>67020.416289930014</v>
      </c>
      <c r="AG32" s="8">
        <v>69283.902306169999</v>
      </c>
      <c r="AH32" s="8">
        <v>70763.995183179984</v>
      </c>
      <c r="AI32" s="8">
        <v>72771.070718730014</v>
      </c>
      <c r="AJ32" s="8">
        <v>74884.75750242002</v>
      </c>
      <c r="AK32" s="8">
        <v>77021.651039300006</v>
      </c>
      <c r="AL32" s="8">
        <v>78273.158977909989</v>
      </c>
      <c r="AM32" s="8">
        <v>79319.999311809981</v>
      </c>
      <c r="AN32" s="8">
        <v>80325.255765330003</v>
      </c>
      <c r="AO32" s="8">
        <v>81838.888823019981</v>
      </c>
      <c r="AP32" s="8">
        <v>82620.173399110005</v>
      </c>
      <c r="AQ32" s="8">
        <v>83638.258358649997</v>
      </c>
      <c r="AR32" s="8">
        <v>84897.281275800007</v>
      </c>
      <c r="AS32" s="8">
        <v>86558.37178619999</v>
      </c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</row>
    <row r="33" spans="1:192" s="9" customFormat="1">
      <c r="A33" s="36" t="s">
        <v>30</v>
      </c>
      <c r="B33" s="11">
        <v>6317.7868558799992</v>
      </c>
      <c r="C33" s="11">
        <v>6258.2789186400005</v>
      </c>
      <c r="D33" s="11">
        <v>6197.5292245000001</v>
      </c>
      <c r="E33" s="11">
        <v>5938.3230502500001</v>
      </c>
      <c r="F33" s="11">
        <v>5832.0575250000002</v>
      </c>
      <c r="G33" s="11">
        <v>5753.5682215599991</v>
      </c>
      <c r="H33" s="11">
        <v>5727.9034848700003</v>
      </c>
      <c r="I33" s="11">
        <v>5616.1476643900005</v>
      </c>
      <c r="J33" s="11">
        <v>5515.8276601999996</v>
      </c>
      <c r="K33" s="11">
        <v>5410.3876999199992</v>
      </c>
      <c r="L33" s="11">
        <v>5300.8781577900008</v>
      </c>
      <c r="M33" s="11">
        <v>5119.8363326999997</v>
      </c>
      <c r="N33" s="11">
        <v>5023.6188236199996</v>
      </c>
      <c r="O33" s="11">
        <v>4923.1167249700011</v>
      </c>
      <c r="P33" s="11">
        <v>4821.8827709800007</v>
      </c>
      <c r="Q33" s="11">
        <v>4730.1663545699994</v>
      </c>
      <c r="R33" s="11">
        <v>4661.3838641000011</v>
      </c>
      <c r="S33" s="11">
        <v>4594.6816003200001</v>
      </c>
      <c r="T33" s="11">
        <v>4483.1619414199995</v>
      </c>
      <c r="U33" s="11">
        <v>4354.8231465200006</v>
      </c>
      <c r="V33" s="11">
        <v>4150.13932733</v>
      </c>
      <c r="W33" s="11">
        <v>4032.8307554899998</v>
      </c>
      <c r="X33" s="11">
        <v>4011.011030879999</v>
      </c>
      <c r="Y33" s="11">
        <v>3918.0982324300003</v>
      </c>
      <c r="Z33" s="11">
        <v>3816.4790502400001</v>
      </c>
      <c r="AA33" s="11">
        <v>3729.0544573200013</v>
      </c>
      <c r="AB33" s="11">
        <v>3642.1111012200008</v>
      </c>
      <c r="AC33" s="11">
        <v>3520.3504340999998</v>
      </c>
      <c r="AD33" s="11">
        <v>3430.9875274799997</v>
      </c>
      <c r="AE33" s="11">
        <v>3338.0489101099997</v>
      </c>
      <c r="AF33" s="11">
        <v>3232.2340796900007</v>
      </c>
      <c r="AG33" s="11">
        <v>3117.9013383099996</v>
      </c>
      <c r="AH33" s="11">
        <v>3019.6686259800003</v>
      </c>
      <c r="AI33" s="11">
        <v>2951.9268470500001</v>
      </c>
      <c r="AJ33" s="11">
        <v>2876.873368250001</v>
      </c>
      <c r="AK33" s="11">
        <v>2782.3285103700005</v>
      </c>
      <c r="AL33" s="11">
        <v>2699.5142057500002</v>
      </c>
      <c r="AM33" s="11">
        <v>2629.09119676</v>
      </c>
      <c r="AN33" s="11">
        <v>2525.6738490299999</v>
      </c>
      <c r="AO33" s="11">
        <v>2445.0019661799997</v>
      </c>
      <c r="AP33" s="11">
        <v>2357.0688735899998</v>
      </c>
      <c r="AQ33" s="11">
        <v>2279.8415956600002</v>
      </c>
      <c r="AR33" s="11">
        <v>2229.4969198600002</v>
      </c>
      <c r="AS33" s="11">
        <v>2160.5435070399994</v>
      </c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</row>
    <row r="34" spans="1:192" s="12" customFormat="1">
      <c r="A34" s="35" t="s">
        <v>31</v>
      </c>
      <c r="B34" s="8">
        <v>25461.445897359994</v>
      </c>
      <c r="C34" s="8">
        <v>25272.300666609997</v>
      </c>
      <c r="D34" s="8">
        <v>25224.044607450003</v>
      </c>
      <c r="E34" s="8">
        <v>25112.531212040001</v>
      </c>
      <c r="F34" s="8">
        <v>25006.820497440007</v>
      </c>
      <c r="G34" s="8">
        <v>25082.407463940006</v>
      </c>
      <c r="H34" s="8">
        <v>25144.179668660003</v>
      </c>
      <c r="I34" s="8">
        <v>25285.74487844</v>
      </c>
      <c r="J34" s="8">
        <v>25262.20085972</v>
      </c>
      <c r="K34" s="8">
        <v>25409.856382320002</v>
      </c>
      <c r="L34" s="8">
        <v>25599.111002600002</v>
      </c>
      <c r="M34" s="8">
        <v>25670.743071540001</v>
      </c>
      <c r="N34" s="8">
        <v>25901.621245049999</v>
      </c>
      <c r="O34" s="8">
        <v>26280.141790279991</v>
      </c>
      <c r="P34" s="8">
        <v>26901.318648510001</v>
      </c>
      <c r="Q34" s="8">
        <v>27462.292570110003</v>
      </c>
      <c r="R34" s="8">
        <v>27848.140777339991</v>
      </c>
      <c r="S34" s="8">
        <v>28447.613406419994</v>
      </c>
      <c r="T34" s="8">
        <v>29250.279726450004</v>
      </c>
      <c r="U34" s="8">
        <v>30239.380418290009</v>
      </c>
      <c r="V34" s="8">
        <v>30706.257279819998</v>
      </c>
      <c r="W34" s="8">
        <v>31721.525660679996</v>
      </c>
      <c r="X34" s="8">
        <v>32969.960410839987</v>
      </c>
      <c r="Y34" s="8">
        <v>34718.05742538</v>
      </c>
      <c r="Z34" s="8">
        <v>36241.866125580003</v>
      </c>
      <c r="AA34" s="8">
        <v>37926.506476449998</v>
      </c>
      <c r="AB34" s="8">
        <v>40094.676224830007</v>
      </c>
      <c r="AC34" s="8">
        <v>42531.716750330008</v>
      </c>
      <c r="AD34" s="8">
        <v>44666.193430680003</v>
      </c>
      <c r="AE34" s="8">
        <v>46873.075859470009</v>
      </c>
      <c r="AF34" s="8">
        <v>49061.918744860006</v>
      </c>
      <c r="AG34" s="8">
        <v>51352.191930790003</v>
      </c>
      <c r="AH34" s="8">
        <v>52932.131446229985</v>
      </c>
      <c r="AI34" s="8">
        <v>54668.351421490006</v>
      </c>
      <c r="AJ34" s="8">
        <v>56564.936152910006</v>
      </c>
      <c r="AK34" s="8">
        <v>58406.547768960001</v>
      </c>
      <c r="AL34" s="8">
        <v>59463.621245919996</v>
      </c>
      <c r="AM34" s="8">
        <v>60290.014838499992</v>
      </c>
      <c r="AN34" s="8">
        <v>61321.575801979998</v>
      </c>
      <c r="AO34" s="8">
        <v>62859.076143559992</v>
      </c>
      <c r="AP34" s="8">
        <v>63881.642727510007</v>
      </c>
      <c r="AQ34" s="8">
        <v>65143.591073069998</v>
      </c>
      <c r="AR34" s="8">
        <v>66639.762779730008</v>
      </c>
      <c r="AS34" s="8">
        <v>68409.348996589993</v>
      </c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</row>
    <row r="35" spans="1:192" s="9" customFormat="1">
      <c r="A35" s="36" t="s">
        <v>32</v>
      </c>
      <c r="B35" s="11">
        <v>12784.20656595</v>
      </c>
      <c r="C35" s="11">
        <v>12826.524613240003</v>
      </c>
      <c r="D35" s="11">
        <v>12884.856665070001</v>
      </c>
      <c r="E35" s="11">
        <v>13094.26032793</v>
      </c>
      <c r="F35" s="11">
        <v>13256.60750321</v>
      </c>
      <c r="G35" s="11">
        <v>13379.742400640002</v>
      </c>
      <c r="H35" s="11">
        <v>13485.79529349</v>
      </c>
      <c r="I35" s="11">
        <v>13622.728425749996</v>
      </c>
      <c r="J35" s="11">
        <v>13733.081544699995</v>
      </c>
      <c r="K35" s="11">
        <v>13793.628463689993</v>
      </c>
      <c r="L35" s="11">
        <v>13811.503327519997</v>
      </c>
      <c r="M35" s="11">
        <v>13848.4088797</v>
      </c>
      <c r="N35" s="11">
        <v>13882.376010530006</v>
      </c>
      <c r="O35" s="11">
        <v>13929.352275609999</v>
      </c>
      <c r="P35" s="11">
        <v>14031.896492530001</v>
      </c>
      <c r="Q35" s="11">
        <v>14193.646147250005</v>
      </c>
      <c r="R35" s="11">
        <v>14297.316130969997</v>
      </c>
      <c r="S35" s="11">
        <v>14299.970866710009</v>
      </c>
      <c r="T35" s="11">
        <v>14184.517299970001</v>
      </c>
      <c r="U35" s="11">
        <v>14129.448801649996</v>
      </c>
      <c r="V35" s="11">
        <v>13908.002763519999</v>
      </c>
      <c r="W35" s="11">
        <v>14091.109952630004</v>
      </c>
      <c r="X35" s="11">
        <v>14239.657202080001</v>
      </c>
      <c r="Y35" s="11">
        <v>14410.389414940004</v>
      </c>
      <c r="Z35" s="11">
        <v>14413.371484010006</v>
      </c>
      <c r="AA35" s="11">
        <v>14416.587373299995</v>
      </c>
      <c r="AB35" s="11">
        <v>14402.631228389999</v>
      </c>
      <c r="AC35" s="11">
        <v>14534.677223240002</v>
      </c>
      <c r="AD35" s="11">
        <v>14529.13248875</v>
      </c>
      <c r="AE35" s="11">
        <v>14634.456066449999</v>
      </c>
      <c r="AF35" s="11">
        <v>14726.26346538</v>
      </c>
      <c r="AG35" s="11">
        <v>14813.809037069996</v>
      </c>
      <c r="AH35" s="11">
        <v>14812.19511097</v>
      </c>
      <c r="AI35" s="11">
        <v>15150.792450190002</v>
      </c>
      <c r="AJ35" s="11">
        <v>15442.947981260004</v>
      </c>
      <c r="AK35" s="11">
        <v>15832.774759970003</v>
      </c>
      <c r="AL35" s="11">
        <v>16110.023526239998</v>
      </c>
      <c r="AM35" s="11">
        <v>16400.893276549999</v>
      </c>
      <c r="AN35" s="11">
        <v>16478.006114320004</v>
      </c>
      <c r="AO35" s="11">
        <v>16534.81071328</v>
      </c>
      <c r="AP35" s="11">
        <v>16381.461798010003</v>
      </c>
      <c r="AQ35" s="11">
        <v>16214.825689919999</v>
      </c>
      <c r="AR35" s="11">
        <v>16028.021576210002</v>
      </c>
      <c r="AS35" s="11">
        <v>15988.479282570004</v>
      </c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</row>
    <row r="36" spans="1:192" s="12" customFormat="1">
      <c r="A36" s="35" t="s">
        <v>33</v>
      </c>
      <c r="B36" s="8">
        <v>1078752.1470243998</v>
      </c>
      <c r="C36" s="8">
        <v>1092579.0194487502</v>
      </c>
      <c r="D36" s="8">
        <v>1110557.2017316297</v>
      </c>
      <c r="E36" s="8">
        <v>1142041.8714364499</v>
      </c>
      <c r="F36" s="8">
        <v>1161428.6264942302</v>
      </c>
      <c r="G36" s="8">
        <v>1185464.7717608898</v>
      </c>
      <c r="H36" s="8">
        <v>1208547.0150625596</v>
      </c>
      <c r="I36" s="8">
        <v>1243904.7661269901</v>
      </c>
      <c r="J36" s="8">
        <v>1250306.7232606397</v>
      </c>
      <c r="K36" s="8">
        <v>1266060.0922421897</v>
      </c>
      <c r="L36" s="8">
        <v>1291401.47242057</v>
      </c>
      <c r="M36" s="8">
        <v>1333407.7226949099</v>
      </c>
      <c r="N36" s="8">
        <v>1354712.6959501002</v>
      </c>
      <c r="O36" s="8">
        <v>1379914.3810235697</v>
      </c>
      <c r="P36" s="8">
        <v>1405342.6538029204</v>
      </c>
      <c r="Q36" s="8">
        <v>1427446.4396295501</v>
      </c>
      <c r="R36" s="8">
        <v>1440299.4851009899</v>
      </c>
      <c r="S36" s="8">
        <v>1453026.9234143798</v>
      </c>
      <c r="T36" s="8">
        <v>1478717.17547284</v>
      </c>
      <c r="U36" s="8">
        <v>1515947.2354130503</v>
      </c>
      <c r="V36" s="8">
        <v>1532746.4307576797</v>
      </c>
      <c r="W36" s="8">
        <v>1560009.84816967</v>
      </c>
      <c r="X36" s="8">
        <v>1590164.9336867295</v>
      </c>
      <c r="Y36" s="8">
        <v>1627987.0673955996</v>
      </c>
      <c r="Z36" s="8">
        <v>1650472.4180105198</v>
      </c>
      <c r="AA36" s="8">
        <v>1676149.9679306499</v>
      </c>
      <c r="AB36" s="8">
        <v>1705321.4735895596</v>
      </c>
      <c r="AC36" s="8">
        <v>1759169.3884988793</v>
      </c>
      <c r="AD36" s="8">
        <v>1788493.9711124601</v>
      </c>
      <c r="AE36" s="8">
        <v>1829110.0750353299</v>
      </c>
      <c r="AF36" s="8">
        <v>1867888.4814502704</v>
      </c>
      <c r="AG36" s="8">
        <v>1915238.8618571698</v>
      </c>
      <c r="AH36" s="8">
        <v>1947189.60737471</v>
      </c>
      <c r="AI36" s="8">
        <v>1985645.0321714596</v>
      </c>
      <c r="AJ36" s="8">
        <v>2027867.3283356808</v>
      </c>
      <c r="AK36" s="8">
        <v>2085675.5016972404</v>
      </c>
      <c r="AL36" s="8">
        <v>2097408.4426218402</v>
      </c>
      <c r="AM36" s="8">
        <v>2120750.7689206693</v>
      </c>
      <c r="AN36" s="8">
        <v>2154042.3606056902</v>
      </c>
      <c r="AO36" s="8">
        <v>2198049.1152660297</v>
      </c>
      <c r="AP36" s="8">
        <v>2202641.5383640504</v>
      </c>
      <c r="AQ36" s="8">
        <v>2222186.6619909401</v>
      </c>
      <c r="AR36" s="8">
        <v>2244045.0857951506</v>
      </c>
      <c r="AS36" s="8">
        <v>2274817.1536065508</v>
      </c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</row>
    <row r="37" spans="1:192" s="9" customFormat="1">
      <c r="A37" s="36" t="s">
        <v>34</v>
      </c>
      <c r="B37" s="11">
        <v>779764.65479029971</v>
      </c>
      <c r="C37" s="11">
        <v>788668.18094891019</v>
      </c>
      <c r="D37" s="11">
        <v>800967.57966310973</v>
      </c>
      <c r="E37" s="11">
        <v>824847.37288753991</v>
      </c>
      <c r="F37" s="11">
        <v>840278.71150691016</v>
      </c>
      <c r="G37" s="11">
        <v>858460.49065351987</v>
      </c>
      <c r="H37" s="11">
        <v>877133.74687992979</v>
      </c>
      <c r="I37" s="11">
        <v>903523.69147235004</v>
      </c>
      <c r="J37" s="11">
        <v>908670.3153413299</v>
      </c>
      <c r="K37" s="11">
        <v>920855.59598169976</v>
      </c>
      <c r="L37" s="11">
        <v>940919.9644903501</v>
      </c>
      <c r="M37" s="11">
        <v>973585.65322436008</v>
      </c>
      <c r="N37" s="11">
        <v>990967.03519036027</v>
      </c>
      <c r="O37" s="11">
        <v>1010872.5080360099</v>
      </c>
      <c r="P37" s="11">
        <v>1031033.8626669104</v>
      </c>
      <c r="Q37" s="11">
        <v>1049086.7392716601</v>
      </c>
      <c r="R37" s="11">
        <v>1059589.35839045</v>
      </c>
      <c r="S37" s="11">
        <v>1070894.5604617898</v>
      </c>
      <c r="T37" s="11">
        <v>1092251.79489733</v>
      </c>
      <c r="U37" s="11">
        <v>1121344.5178772602</v>
      </c>
      <c r="V37" s="11">
        <v>1134270.0496608997</v>
      </c>
      <c r="W37" s="11">
        <v>1155745.6468332</v>
      </c>
      <c r="X37" s="11">
        <v>1180123.4594432397</v>
      </c>
      <c r="Y37" s="11">
        <v>1210569.4064034997</v>
      </c>
      <c r="Z37" s="11">
        <v>1229341.0132323198</v>
      </c>
      <c r="AA37" s="11">
        <v>1251217.8978419797</v>
      </c>
      <c r="AB37" s="11">
        <v>1275984.4383909497</v>
      </c>
      <c r="AC37" s="11">
        <v>1321696.8919345995</v>
      </c>
      <c r="AD37" s="11">
        <v>1347156.5980293399</v>
      </c>
      <c r="AE37" s="11">
        <v>1381015.6616608398</v>
      </c>
      <c r="AF37" s="11">
        <v>1412872.6661112402</v>
      </c>
      <c r="AG37" s="11">
        <v>1451194.6306579099</v>
      </c>
      <c r="AH37" s="11">
        <v>1477483.0915509001</v>
      </c>
      <c r="AI37" s="11">
        <v>1507856.4430310398</v>
      </c>
      <c r="AJ37" s="11">
        <v>1540775.5216600606</v>
      </c>
      <c r="AK37" s="11">
        <v>1585439.29848863</v>
      </c>
      <c r="AL37" s="11">
        <v>1594312.8003265304</v>
      </c>
      <c r="AM37" s="11">
        <v>1612987.397354339</v>
      </c>
      <c r="AN37" s="11">
        <v>1639455.6112223102</v>
      </c>
      <c r="AO37" s="11">
        <v>1673179.2606178601</v>
      </c>
      <c r="AP37" s="11">
        <v>1676625.3032939304</v>
      </c>
      <c r="AQ37" s="11">
        <v>1692723.8066851103</v>
      </c>
      <c r="AR37" s="11">
        <v>1711478.7086144604</v>
      </c>
      <c r="AS37" s="11">
        <v>1737079.6547078807</v>
      </c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</row>
    <row r="38" spans="1:192" s="12" customFormat="1">
      <c r="A38" s="30" t="s">
        <v>35</v>
      </c>
      <c r="B38" s="8">
        <v>2622.6808285000002</v>
      </c>
      <c r="C38" s="8">
        <v>2614.4624426700002</v>
      </c>
      <c r="D38" s="8">
        <v>2215.4498249499998</v>
      </c>
      <c r="E38" s="8">
        <v>2162.6544396500003</v>
      </c>
      <c r="F38" s="8">
        <v>2182.10695713</v>
      </c>
      <c r="G38" s="8">
        <v>1676.00400997</v>
      </c>
      <c r="H38" s="8">
        <v>2694.8254769399996</v>
      </c>
      <c r="I38" s="8">
        <v>1749.3237677699999</v>
      </c>
      <c r="J38" s="8">
        <v>1282.7491195799998</v>
      </c>
      <c r="K38" s="8">
        <v>9.586622929999999</v>
      </c>
      <c r="L38" s="8">
        <v>9.3936840399999983</v>
      </c>
      <c r="M38" s="8">
        <v>10.154283550000001</v>
      </c>
      <c r="N38" s="8">
        <v>9.9532930000000004</v>
      </c>
      <c r="O38" s="8">
        <v>9.9470448100000013</v>
      </c>
      <c r="P38" s="8">
        <v>9.9406549799999997</v>
      </c>
      <c r="Q38" s="8">
        <v>9.9341203</v>
      </c>
      <c r="R38" s="8">
        <v>9.9274374900000009</v>
      </c>
      <c r="S38" s="8">
        <v>9.9206031800000005</v>
      </c>
      <c r="T38" s="8">
        <v>9.9038940599999989</v>
      </c>
      <c r="U38" s="8">
        <v>1371.3968790900001</v>
      </c>
      <c r="V38" s="8">
        <v>1304.26036284</v>
      </c>
      <c r="W38" s="8">
        <v>1269.1990321600001</v>
      </c>
      <c r="X38" s="8">
        <v>1236.8199069899999</v>
      </c>
      <c r="Y38" s="8">
        <v>1214.1431446200002</v>
      </c>
      <c r="Z38" s="8">
        <v>1163.2961285599997</v>
      </c>
      <c r="AA38" s="8">
        <v>1125.4917176299998</v>
      </c>
      <c r="AB38" s="8">
        <v>1125.97613654</v>
      </c>
      <c r="AC38" s="8">
        <v>1249.61444992</v>
      </c>
      <c r="AD38" s="8">
        <v>1384.0650391899999</v>
      </c>
      <c r="AE38" s="8">
        <v>1525.9584954899999</v>
      </c>
      <c r="AF38" s="8">
        <v>1778.1885787299998</v>
      </c>
      <c r="AG38" s="8">
        <v>2020.0697075799997</v>
      </c>
      <c r="AH38" s="8">
        <v>2258.69810254</v>
      </c>
      <c r="AI38" s="8">
        <v>1097.48869279</v>
      </c>
      <c r="AJ38" s="8">
        <v>1076.9580587199998</v>
      </c>
      <c r="AK38" s="8">
        <v>1045.5576519899998</v>
      </c>
      <c r="AL38" s="8">
        <v>1458.3611597300001</v>
      </c>
      <c r="AM38" s="8">
        <v>1438.87083588</v>
      </c>
      <c r="AN38" s="8">
        <v>1393.9017408700001</v>
      </c>
      <c r="AO38" s="8">
        <v>1353.4269107600003</v>
      </c>
      <c r="AP38" s="8">
        <v>1559.5003190899999</v>
      </c>
      <c r="AQ38" s="8">
        <v>1525.8357657000001</v>
      </c>
      <c r="AR38" s="8">
        <v>1487.3496698899996</v>
      </c>
      <c r="AS38" s="8">
        <v>1446.8147086200001</v>
      </c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</row>
    <row r="39" spans="1:192" s="9" customFormat="1">
      <c r="A39" s="31" t="s">
        <v>36</v>
      </c>
      <c r="B39" s="11">
        <v>777141.97396179975</v>
      </c>
      <c r="C39" s="11">
        <v>786053.71850624017</v>
      </c>
      <c r="D39" s="11">
        <v>798752.12983815977</v>
      </c>
      <c r="E39" s="11">
        <v>822684.7184478899</v>
      </c>
      <c r="F39" s="11">
        <v>838096.60454978014</v>
      </c>
      <c r="G39" s="11">
        <v>856784.48664354987</v>
      </c>
      <c r="H39" s="11">
        <v>874438.92140298977</v>
      </c>
      <c r="I39" s="11">
        <v>901774.36770458007</v>
      </c>
      <c r="J39" s="11">
        <v>907387.56622174988</v>
      </c>
      <c r="K39" s="11">
        <v>920846.00935876975</v>
      </c>
      <c r="L39" s="11">
        <v>940910.57080631005</v>
      </c>
      <c r="M39" s="11">
        <v>973575.4989408101</v>
      </c>
      <c r="N39" s="11">
        <v>990957.08189736027</v>
      </c>
      <c r="O39" s="11">
        <v>1010862.5609911998</v>
      </c>
      <c r="P39" s="11">
        <v>1031023.9220119304</v>
      </c>
      <c r="Q39" s="11">
        <v>1049076.8051513601</v>
      </c>
      <c r="R39" s="11">
        <v>1059579.4309529599</v>
      </c>
      <c r="S39" s="11">
        <v>1070884.6398586098</v>
      </c>
      <c r="T39" s="11">
        <v>1092241.8910032699</v>
      </c>
      <c r="U39" s="11">
        <v>1119973.1209981702</v>
      </c>
      <c r="V39" s="11">
        <v>1132965.7892980597</v>
      </c>
      <c r="W39" s="11">
        <v>1154476.44780104</v>
      </c>
      <c r="X39" s="11">
        <v>1178886.6395362497</v>
      </c>
      <c r="Y39" s="11">
        <v>1209355.2632588798</v>
      </c>
      <c r="Z39" s="11">
        <v>1228177.7171037598</v>
      </c>
      <c r="AA39" s="11">
        <v>1250092.4061243497</v>
      </c>
      <c r="AB39" s="11">
        <v>1274858.4622544097</v>
      </c>
      <c r="AC39" s="11">
        <v>1320447.2774846796</v>
      </c>
      <c r="AD39" s="11">
        <v>1345772.5329901499</v>
      </c>
      <c r="AE39" s="11">
        <v>1379489.7031653498</v>
      </c>
      <c r="AF39" s="11">
        <v>1411094.4775325102</v>
      </c>
      <c r="AG39" s="11">
        <v>1449174.56095033</v>
      </c>
      <c r="AH39" s="11">
        <v>1475224.39344836</v>
      </c>
      <c r="AI39" s="11">
        <v>1506758.9543382498</v>
      </c>
      <c r="AJ39" s="11">
        <v>1539698.5636013406</v>
      </c>
      <c r="AK39" s="11">
        <v>1584393.7408366399</v>
      </c>
      <c r="AL39" s="11">
        <v>1592854.4391668004</v>
      </c>
      <c r="AM39" s="11">
        <v>1611548.526518459</v>
      </c>
      <c r="AN39" s="11">
        <v>1638061.7094814403</v>
      </c>
      <c r="AO39" s="11">
        <v>1671825.8337071</v>
      </c>
      <c r="AP39" s="11">
        <v>1675065.8029748404</v>
      </c>
      <c r="AQ39" s="11">
        <v>1691197.9709194102</v>
      </c>
      <c r="AR39" s="11">
        <v>1709991.3589445704</v>
      </c>
      <c r="AS39" s="11">
        <v>1735632.8399992606</v>
      </c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</row>
    <row r="40" spans="1:192" s="12" customFormat="1">
      <c r="A40" s="35" t="s">
        <v>37</v>
      </c>
      <c r="B40" s="8">
        <v>118014.39580824003</v>
      </c>
      <c r="C40" s="8">
        <v>120074.29096424</v>
      </c>
      <c r="D40" s="8">
        <v>123425.07784802</v>
      </c>
      <c r="E40" s="8">
        <v>128730.03496537</v>
      </c>
      <c r="F40" s="8">
        <v>131109.96440567999</v>
      </c>
      <c r="G40" s="8">
        <v>134444.21263264</v>
      </c>
      <c r="H40" s="8">
        <v>136174.69033985998</v>
      </c>
      <c r="I40" s="8">
        <v>142107.27040026002</v>
      </c>
      <c r="J40" s="8">
        <v>142148.87276237999</v>
      </c>
      <c r="K40" s="8">
        <v>143632.26956433002</v>
      </c>
      <c r="L40" s="8">
        <v>147469.69479299997</v>
      </c>
      <c r="M40" s="8">
        <v>155775.45395678998</v>
      </c>
      <c r="N40" s="8">
        <v>159349.21730155993</v>
      </c>
      <c r="O40" s="8">
        <v>163074.32639105996</v>
      </c>
      <c r="P40" s="8">
        <v>167059.61169943999</v>
      </c>
      <c r="Q40" s="8">
        <v>169903.65752470001</v>
      </c>
      <c r="R40" s="8">
        <v>171519.99482440995</v>
      </c>
      <c r="S40" s="8">
        <v>171775.93926953996</v>
      </c>
      <c r="T40" s="8">
        <v>175036.38167153994</v>
      </c>
      <c r="U40" s="8">
        <v>180211.86909148996</v>
      </c>
      <c r="V40" s="8">
        <v>182896.11216432002</v>
      </c>
      <c r="W40" s="8">
        <v>186031.42030064994</v>
      </c>
      <c r="X40" s="8">
        <v>190132.45778307001</v>
      </c>
      <c r="Y40" s="8">
        <v>195746.69007556004</v>
      </c>
      <c r="Z40" s="8">
        <v>198407.53527647007</v>
      </c>
      <c r="AA40" s="8">
        <v>200329.86775829998</v>
      </c>
      <c r="AB40" s="8">
        <v>202629.16091522001</v>
      </c>
      <c r="AC40" s="8">
        <v>208534.52480491003</v>
      </c>
      <c r="AD40" s="8">
        <v>210994.21481948995</v>
      </c>
      <c r="AE40" s="8">
        <v>215245.85180373001</v>
      </c>
      <c r="AF40" s="8">
        <v>219631.21692174001</v>
      </c>
      <c r="AG40" s="8">
        <v>225732.8175953899</v>
      </c>
      <c r="AH40" s="8">
        <v>228928.70362411006</v>
      </c>
      <c r="AI40" s="8">
        <v>233125.38300065996</v>
      </c>
      <c r="AJ40" s="8">
        <v>238901.46723065001</v>
      </c>
      <c r="AK40" s="8">
        <v>248967.44401710003</v>
      </c>
      <c r="AL40" s="8">
        <v>249967.46567779995</v>
      </c>
      <c r="AM40" s="8">
        <v>252837.41672457007</v>
      </c>
      <c r="AN40" s="8">
        <v>259263.76425581003</v>
      </c>
      <c r="AO40" s="8">
        <v>268517.30938623979</v>
      </c>
      <c r="AP40" s="8">
        <v>269813.74932381994</v>
      </c>
      <c r="AQ40" s="8">
        <v>272605.94994399993</v>
      </c>
      <c r="AR40" s="8">
        <v>275441.14365999016</v>
      </c>
      <c r="AS40" s="8">
        <v>279943.2826107</v>
      </c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</row>
    <row r="41" spans="1:192" s="9" customFormat="1">
      <c r="A41" s="31" t="s">
        <v>38</v>
      </c>
      <c r="B41" s="11">
        <v>10.893549399999999</v>
      </c>
      <c r="C41" s="11">
        <v>8.822528740000001</v>
      </c>
      <c r="D41" s="11">
        <v>6.6622844000000008</v>
      </c>
      <c r="E41" s="11">
        <v>6.3581837800000001</v>
      </c>
      <c r="F41" s="11">
        <v>6.0480088800000003</v>
      </c>
      <c r="G41" s="11">
        <v>5.7354135999999993</v>
      </c>
      <c r="H41" s="11">
        <v>5.4125425300000005</v>
      </c>
      <c r="I41" s="11">
        <v>5.0832534599999999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6.3803665899999995</v>
      </c>
      <c r="V41" s="11">
        <v>6.1361825799999998</v>
      </c>
      <c r="W41" s="11">
        <v>5.9168300200000008</v>
      </c>
      <c r="X41" s="11">
        <v>5.8315204600000001</v>
      </c>
      <c r="Y41" s="11">
        <v>5.7304510600000009</v>
      </c>
      <c r="Z41" s="11">
        <v>5.61550774</v>
      </c>
      <c r="AA41" s="11">
        <v>5.5500102299999998</v>
      </c>
      <c r="AB41" s="11">
        <v>4.7019589699999997</v>
      </c>
      <c r="AC41" s="11">
        <v>4.6523834399999995</v>
      </c>
      <c r="AD41" s="11">
        <v>4.5907641499999992</v>
      </c>
      <c r="AE41" s="11">
        <v>4.5433749299999997</v>
      </c>
      <c r="AF41" s="11">
        <v>4.4877961900000001</v>
      </c>
      <c r="AG41" s="11">
        <v>4.4392580599999993</v>
      </c>
      <c r="AH41" s="11">
        <v>4.3944490599999995</v>
      </c>
      <c r="AI41" s="11">
        <v>4.3387887599999999</v>
      </c>
      <c r="AJ41" s="11">
        <v>4.2868191399999995</v>
      </c>
      <c r="AK41" s="11">
        <v>4.2462634599999998</v>
      </c>
      <c r="AL41" s="11">
        <v>4.1836483399999995</v>
      </c>
      <c r="AM41" s="11">
        <v>4.1376145599999994</v>
      </c>
      <c r="AN41" s="11">
        <v>3.8594269699999999</v>
      </c>
      <c r="AO41" s="11">
        <v>3.5933733399999999</v>
      </c>
      <c r="AP41" s="11">
        <v>3.56059137</v>
      </c>
      <c r="AQ41" s="11">
        <v>2.8960155200000002</v>
      </c>
      <c r="AR41" s="11">
        <v>2.8760352999999999</v>
      </c>
      <c r="AS41" s="11">
        <v>2.8508574899999997</v>
      </c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</row>
    <row r="42" spans="1:192" s="12" customFormat="1">
      <c r="A42" s="30" t="s">
        <v>39</v>
      </c>
      <c r="B42" s="8">
        <v>118003.50225884003</v>
      </c>
      <c r="C42" s="8">
        <v>120065.46843550001</v>
      </c>
      <c r="D42" s="8">
        <v>123418.41556362</v>
      </c>
      <c r="E42" s="8">
        <v>128723.67678158999</v>
      </c>
      <c r="F42" s="8">
        <v>131103.91639679999</v>
      </c>
      <c r="G42" s="8">
        <v>134438.47721904001</v>
      </c>
      <c r="H42" s="8">
        <v>136169.27779733</v>
      </c>
      <c r="I42" s="8">
        <v>142102.18714680002</v>
      </c>
      <c r="J42" s="8">
        <v>142148.87276237999</v>
      </c>
      <c r="K42" s="8">
        <v>143632.26956433002</v>
      </c>
      <c r="L42" s="8">
        <v>147469.69479299997</v>
      </c>
      <c r="M42" s="8">
        <v>155775.45395678998</v>
      </c>
      <c r="N42" s="8">
        <v>159349.21730155993</v>
      </c>
      <c r="O42" s="8">
        <v>163074.32639105996</v>
      </c>
      <c r="P42" s="8">
        <v>167059.61169943999</v>
      </c>
      <c r="Q42" s="8">
        <v>169903.65752470001</v>
      </c>
      <c r="R42" s="8">
        <v>171519.99482440995</v>
      </c>
      <c r="S42" s="8">
        <v>171775.93926953996</v>
      </c>
      <c r="T42" s="8">
        <v>175036.38167153994</v>
      </c>
      <c r="U42" s="8">
        <v>180205.48872489997</v>
      </c>
      <c r="V42" s="8">
        <v>182889.97598174002</v>
      </c>
      <c r="W42" s="8">
        <v>186025.50347062995</v>
      </c>
      <c r="X42" s="8">
        <v>190126.62626261002</v>
      </c>
      <c r="Y42" s="8">
        <v>195740.95962450004</v>
      </c>
      <c r="Z42" s="8">
        <v>198401.91976873006</v>
      </c>
      <c r="AA42" s="8">
        <v>200324.31774806997</v>
      </c>
      <c r="AB42" s="8">
        <v>202624.45895625002</v>
      </c>
      <c r="AC42" s="8">
        <v>208529.87242147003</v>
      </c>
      <c r="AD42" s="8">
        <v>210989.62405533995</v>
      </c>
      <c r="AE42" s="8">
        <v>215241.3084288</v>
      </c>
      <c r="AF42" s="8">
        <v>219626.72912555002</v>
      </c>
      <c r="AG42" s="8">
        <v>225728.37833732989</v>
      </c>
      <c r="AH42" s="8">
        <v>228924.30917505006</v>
      </c>
      <c r="AI42" s="8">
        <v>233121.04421189995</v>
      </c>
      <c r="AJ42" s="8">
        <v>238897.18041151002</v>
      </c>
      <c r="AK42" s="8">
        <v>248963.19775364004</v>
      </c>
      <c r="AL42" s="8">
        <v>249963.28202945995</v>
      </c>
      <c r="AM42" s="8">
        <v>252833.27911001007</v>
      </c>
      <c r="AN42" s="8">
        <v>259259.90482884002</v>
      </c>
      <c r="AO42" s="8">
        <v>268513.71601289982</v>
      </c>
      <c r="AP42" s="8">
        <v>269810.18873244995</v>
      </c>
      <c r="AQ42" s="8">
        <v>272603.05392847996</v>
      </c>
      <c r="AR42" s="8">
        <v>275438.26762469014</v>
      </c>
      <c r="AS42" s="8">
        <v>279940.43175321002</v>
      </c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</row>
    <row r="43" spans="1:192" s="9" customFormat="1">
      <c r="A43" s="36" t="s">
        <v>40</v>
      </c>
      <c r="B43" s="11">
        <v>19426.056173580007</v>
      </c>
      <c r="C43" s="11">
        <v>20165.776161959999</v>
      </c>
      <c r="D43" s="11">
        <v>20889.173059479999</v>
      </c>
      <c r="E43" s="11">
        <v>22109.21887998001</v>
      </c>
      <c r="F43" s="11">
        <v>22655.701728719989</v>
      </c>
      <c r="G43" s="11">
        <v>23569.329462809997</v>
      </c>
      <c r="H43" s="11">
        <v>24124.933746770002</v>
      </c>
      <c r="I43" s="11">
        <v>24829.225995450004</v>
      </c>
      <c r="J43" s="11">
        <v>24950.216750079999</v>
      </c>
      <c r="K43" s="11">
        <v>25312.126332709995</v>
      </c>
      <c r="L43" s="11">
        <v>25464.302556929993</v>
      </c>
      <c r="M43" s="11">
        <v>25594.900702790001</v>
      </c>
      <c r="N43" s="11">
        <v>25409.354280640007</v>
      </c>
      <c r="O43" s="11">
        <v>25510.730786620003</v>
      </c>
      <c r="P43" s="11">
        <v>25432.412399959998</v>
      </c>
      <c r="Q43" s="11">
        <v>25484.769717129988</v>
      </c>
      <c r="R43" s="11">
        <v>25251.959628609991</v>
      </c>
      <c r="S43" s="11">
        <v>24954.637035039996</v>
      </c>
      <c r="T43" s="11">
        <v>24461.728072919999</v>
      </c>
      <c r="U43" s="11">
        <v>24584.164662829997</v>
      </c>
      <c r="V43" s="11">
        <v>24277.140246080005</v>
      </c>
      <c r="W43" s="11">
        <v>24259.265411860015</v>
      </c>
      <c r="X43" s="11">
        <v>24403.085549960015</v>
      </c>
      <c r="Y43" s="11">
        <v>24591.344833240011</v>
      </c>
      <c r="Z43" s="11">
        <v>24411.685286029995</v>
      </c>
      <c r="AA43" s="11">
        <v>24171.279071499994</v>
      </c>
      <c r="AB43" s="11">
        <v>23972.86138975</v>
      </c>
      <c r="AC43" s="11">
        <v>24438.763299910002</v>
      </c>
      <c r="AD43" s="11">
        <v>24351.448319290004</v>
      </c>
      <c r="AE43" s="11">
        <v>24492.056500220016</v>
      </c>
      <c r="AF43" s="11">
        <v>24794.986088280002</v>
      </c>
      <c r="AG43" s="11">
        <v>25374.38811964</v>
      </c>
      <c r="AH43" s="11">
        <v>25915.458425189998</v>
      </c>
      <c r="AI43" s="11">
        <v>26897.472773200003</v>
      </c>
      <c r="AJ43" s="11">
        <v>27496.47797900001</v>
      </c>
      <c r="AK43" s="11">
        <v>28070.702702809995</v>
      </c>
      <c r="AL43" s="11">
        <v>28364.639113680008</v>
      </c>
      <c r="AM43" s="11">
        <v>28746.847435099986</v>
      </c>
      <c r="AN43" s="11">
        <v>28544.42461102999</v>
      </c>
      <c r="AO43" s="11">
        <v>28445.795190779994</v>
      </c>
      <c r="AP43" s="11">
        <v>28036.946476720012</v>
      </c>
      <c r="AQ43" s="11">
        <v>27884.593918939994</v>
      </c>
      <c r="AR43" s="11">
        <v>27825.006901359993</v>
      </c>
      <c r="AS43" s="11">
        <v>27868.970800839994</v>
      </c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</row>
    <row r="44" spans="1:192" s="12" customFormat="1">
      <c r="A44" s="30" t="s">
        <v>41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9.4964741400000001</v>
      </c>
      <c r="V44" s="8">
        <v>9.3355058399999997</v>
      </c>
      <c r="W44" s="8">
        <v>9.2350026299999985</v>
      </c>
      <c r="X44" s="8">
        <v>9.1573531200000016</v>
      </c>
      <c r="Y44" s="8">
        <v>9.1208146899999996</v>
      </c>
      <c r="Z44" s="8">
        <v>6.37322188</v>
      </c>
      <c r="AA44" s="8">
        <v>6.3271055499999997</v>
      </c>
      <c r="AB44" s="8">
        <v>6.2722003099999997</v>
      </c>
      <c r="AC44" s="8">
        <v>6.2444218999999999</v>
      </c>
      <c r="AD44" s="8">
        <v>6.1700239499999991</v>
      </c>
      <c r="AE44" s="8">
        <v>6.0538029099999999</v>
      </c>
      <c r="AF44" s="8">
        <v>5.9488690399999999</v>
      </c>
      <c r="AG44" s="8">
        <v>5.8491133599999996</v>
      </c>
      <c r="AH44" s="8">
        <v>5.7180438799999997</v>
      </c>
      <c r="AI44" s="8">
        <v>5.6009162999999997</v>
      </c>
      <c r="AJ44" s="8">
        <v>5.4915362299999995</v>
      </c>
      <c r="AK44" s="8">
        <v>5.3572571800000004</v>
      </c>
      <c r="AL44" s="8">
        <v>5.2271827299999991</v>
      </c>
      <c r="AM44" s="8">
        <v>5.0987738299999998</v>
      </c>
      <c r="AN44" s="8">
        <v>4.9539243800000001</v>
      </c>
      <c r="AO44" s="8">
        <v>4.8261554599999998</v>
      </c>
      <c r="AP44" s="8">
        <v>4.6828334199999997</v>
      </c>
      <c r="AQ44" s="8">
        <v>4.5863320300000003</v>
      </c>
      <c r="AR44" s="8">
        <v>4.4631653799999995</v>
      </c>
      <c r="AS44" s="8">
        <v>4.3356402300000001</v>
      </c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</row>
    <row r="45" spans="1:192" s="9" customFormat="1">
      <c r="A45" s="31" t="s">
        <v>42</v>
      </c>
      <c r="B45" s="11">
        <v>19426.056173580007</v>
      </c>
      <c r="C45" s="11">
        <v>20165.776161959999</v>
      </c>
      <c r="D45" s="11">
        <v>20889.173059479999</v>
      </c>
      <c r="E45" s="11">
        <v>22109.21887998001</v>
      </c>
      <c r="F45" s="11">
        <v>22655.701728719989</v>
      </c>
      <c r="G45" s="11">
        <v>23569.329462809997</v>
      </c>
      <c r="H45" s="11">
        <v>24124.933746770002</v>
      </c>
      <c r="I45" s="11">
        <v>24829.225995450004</v>
      </c>
      <c r="J45" s="11">
        <v>24950.216750079999</v>
      </c>
      <c r="K45" s="11">
        <v>25312.126332709995</v>
      </c>
      <c r="L45" s="11">
        <v>25464.302556929993</v>
      </c>
      <c r="M45" s="11">
        <v>25594.900702790001</v>
      </c>
      <c r="N45" s="11">
        <v>25409.354280640007</v>
      </c>
      <c r="O45" s="11">
        <v>25510.730786620003</v>
      </c>
      <c r="P45" s="11">
        <v>25432.412399959998</v>
      </c>
      <c r="Q45" s="11">
        <v>25484.769717129988</v>
      </c>
      <c r="R45" s="11">
        <v>25251.959628609991</v>
      </c>
      <c r="S45" s="11">
        <v>24954.637035039996</v>
      </c>
      <c r="T45" s="11">
        <v>24461.728072919999</v>
      </c>
      <c r="U45" s="11">
        <v>24574.668188689997</v>
      </c>
      <c r="V45" s="11">
        <v>24267.804740240004</v>
      </c>
      <c r="W45" s="11">
        <v>24250.030409230014</v>
      </c>
      <c r="X45" s="11">
        <v>24393.928196840014</v>
      </c>
      <c r="Y45" s="11">
        <v>24582.224018550012</v>
      </c>
      <c r="Z45" s="11">
        <v>24405.312064149995</v>
      </c>
      <c r="AA45" s="11">
        <v>24164.951965949993</v>
      </c>
      <c r="AB45" s="11">
        <v>23966.589189440001</v>
      </c>
      <c r="AC45" s="11">
        <v>24432.518878010003</v>
      </c>
      <c r="AD45" s="11">
        <v>24345.278295340006</v>
      </c>
      <c r="AE45" s="11">
        <v>24486.002697310018</v>
      </c>
      <c r="AF45" s="11">
        <v>24789.037219240003</v>
      </c>
      <c r="AG45" s="11">
        <v>25368.53900628</v>
      </c>
      <c r="AH45" s="11">
        <v>25909.740381309999</v>
      </c>
      <c r="AI45" s="11">
        <v>26891.871856900001</v>
      </c>
      <c r="AJ45" s="11">
        <v>27490.986442770009</v>
      </c>
      <c r="AK45" s="11">
        <v>28065.345445629995</v>
      </c>
      <c r="AL45" s="11">
        <v>28359.411930950009</v>
      </c>
      <c r="AM45" s="11">
        <v>28741.748661269987</v>
      </c>
      <c r="AN45" s="11">
        <v>28539.470686649991</v>
      </c>
      <c r="AO45" s="11">
        <v>28440.969035319995</v>
      </c>
      <c r="AP45" s="11">
        <v>28032.263643300012</v>
      </c>
      <c r="AQ45" s="11">
        <v>27880.007586909993</v>
      </c>
      <c r="AR45" s="11">
        <v>27820.543735979994</v>
      </c>
      <c r="AS45" s="11">
        <v>27864.635160609992</v>
      </c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</row>
    <row r="46" spans="1:192" s="12" customFormat="1" ht="23.25" customHeight="1">
      <c r="A46" s="35" t="s">
        <v>43</v>
      </c>
      <c r="B46" s="8">
        <v>161547.04025227998</v>
      </c>
      <c r="C46" s="8">
        <v>163670.77137364002</v>
      </c>
      <c r="D46" s="8">
        <v>165275.37116102001</v>
      </c>
      <c r="E46" s="8">
        <v>166355.24470355999</v>
      </c>
      <c r="F46" s="8">
        <v>167384.24885292002</v>
      </c>
      <c r="G46" s="8">
        <v>168990.73901191997</v>
      </c>
      <c r="H46" s="8">
        <v>171113.64409599997</v>
      </c>
      <c r="I46" s="8">
        <v>173444.57825893001</v>
      </c>
      <c r="J46" s="8">
        <v>174537.31840684998</v>
      </c>
      <c r="K46" s="8">
        <v>176260.10036345001</v>
      </c>
      <c r="L46" s="8">
        <v>177547.51058029005</v>
      </c>
      <c r="M46" s="8">
        <v>178451.71481097001</v>
      </c>
      <c r="N46" s="8">
        <v>178987.08917754001</v>
      </c>
      <c r="O46" s="8">
        <v>180456.81580987998</v>
      </c>
      <c r="P46" s="8">
        <v>181816.76703661005</v>
      </c>
      <c r="Q46" s="8">
        <v>182971.27311605998</v>
      </c>
      <c r="R46" s="8">
        <v>183938.17225752005</v>
      </c>
      <c r="S46" s="8">
        <v>185401.78664801002</v>
      </c>
      <c r="T46" s="8">
        <v>186967.27083105003</v>
      </c>
      <c r="U46" s="8">
        <v>189806.68378147</v>
      </c>
      <c r="V46" s="8">
        <v>191303.12868638005</v>
      </c>
      <c r="W46" s="8">
        <v>193973.51562395997</v>
      </c>
      <c r="X46" s="8">
        <v>195505.93091045998</v>
      </c>
      <c r="Y46" s="8">
        <v>197079.62608330001</v>
      </c>
      <c r="Z46" s="8">
        <v>198312.18421569993</v>
      </c>
      <c r="AA46" s="8">
        <v>200430.92325887008</v>
      </c>
      <c r="AB46" s="8">
        <v>202735.01289363994</v>
      </c>
      <c r="AC46" s="8">
        <v>204499.20845946003</v>
      </c>
      <c r="AD46" s="8">
        <v>205991.70994434011</v>
      </c>
      <c r="AE46" s="8">
        <v>208356.50507054006</v>
      </c>
      <c r="AF46" s="8">
        <v>210589.61232901004</v>
      </c>
      <c r="AG46" s="8">
        <v>212937.02548423002</v>
      </c>
      <c r="AH46" s="8">
        <v>214862.35377450995</v>
      </c>
      <c r="AI46" s="8">
        <v>217765.73336655999</v>
      </c>
      <c r="AJ46" s="8">
        <v>220693.86146596997</v>
      </c>
      <c r="AK46" s="8">
        <v>223198.05648870009</v>
      </c>
      <c r="AL46" s="8">
        <v>224763.53750383004</v>
      </c>
      <c r="AM46" s="8">
        <v>226179.10740666004</v>
      </c>
      <c r="AN46" s="8">
        <v>226778.56051653999</v>
      </c>
      <c r="AO46" s="8">
        <v>227906.75007115002</v>
      </c>
      <c r="AP46" s="8">
        <v>228165.53926957998</v>
      </c>
      <c r="AQ46" s="8">
        <v>228972.31144288994</v>
      </c>
      <c r="AR46" s="8">
        <v>229300.2266193401</v>
      </c>
      <c r="AS46" s="8">
        <v>229925.24548712984</v>
      </c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</row>
    <row r="47" spans="1:192" s="9" customFormat="1">
      <c r="A47" s="36" t="s">
        <v>44</v>
      </c>
      <c r="B47" s="11">
        <v>2823.4390528099998</v>
      </c>
      <c r="C47" s="11">
        <v>2810.0987956500003</v>
      </c>
      <c r="D47" s="11">
        <v>2801.5965427900001</v>
      </c>
      <c r="E47" s="11">
        <v>2709.8552464299992</v>
      </c>
      <c r="F47" s="11">
        <v>2534.9684326599995</v>
      </c>
      <c r="G47" s="11">
        <v>3424.7539363399997</v>
      </c>
      <c r="H47" s="11">
        <v>2613.0181156900003</v>
      </c>
      <c r="I47" s="11">
        <v>683.94748347999985</v>
      </c>
      <c r="J47" s="11">
        <v>671.86221445000001</v>
      </c>
      <c r="K47" s="11">
        <v>568.01043436999998</v>
      </c>
      <c r="L47" s="11">
        <v>556.55911803999993</v>
      </c>
      <c r="M47" s="11">
        <v>540.75327140000002</v>
      </c>
      <c r="N47" s="11">
        <v>529.61806545000013</v>
      </c>
      <c r="O47" s="11">
        <v>527.81353241000011</v>
      </c>
      <c r="P47" s="11">
        <v>531.16865639000002</v>
      </c>
      <c r="Q47" s="11">
        <v>534.88568387999999</v>
      </c>
      <c r="R47" s="11">
        <v>523.17204906000006</v>
      </c>
      <c r="S47" s="11">
        <v>535.11038005</v>
      </c>
      <c r="T47" s="11">
        <v>521.39079572000014</v>
      </c>
      <c r="U47" s="11">
        <v>506.9688337099999</v>
      </c>
      <c r="V47" s="11">
        <v>493.54376443000001</v>
      </c>
      <c r="W47" s="11">
        <v>484.85103272000003</v>
      </c>
      <c r="X47" s="11">
        <v>475.85557819000007</v>
      </c>
      <c r="Y47" s="11">
        <v>463.56064000000003</v>
      </c>
      <c r="Z47" s="11">
        <v>453.79375663000002</v>
      </c>
      <c r="AA47" s="11">
        <v>442.15699932999996</v>
      </c>
      <c r="AB47" s="11">
        <v>425.87187440000002</v>
      </c>
      <c r="AC47" s="11">
        <v>424.55005155999993</v>
      </c>
      <c r="AD47" s="11">
        <v>421.92154516999994</v>
      </c>
      <c r="AE47" s="11">
        <v>401.68136489000005</v>
      </c>
      <c r="AF47" s="11">
        <v>388.12882754999998</v>
      </c>
      <c r="AG47" s="11">
        <v>375.95519207000001</v>
      </c>
      <c r="AH47" s="11">
        <v>359.2796188100001</v>
      </c>
      <c r="AI47" s="11">
        <v>352.60706743000003</v>
      </c>
      <c r="AJ47" s="11">
        <v>339.47347840999998</v>
      </c>
      <c r="AK47" s="11">
        <v>326.54467863999997</v>
      </c>
      <c r="AL47" s="11">
        <v>319.84407652000004</v>
      </c>
      <c r="AM47" s="11">
        <v>302.43768007000006</v>
      </c>
      <c r="AN47" s="11">
        <v>276.23349089000004</v>
      </c>
      <c r="AO47" s="11">
        <v>265.66225953000003</v>
      </c>
      <c r="AP47" s="11">
        <v>252.08450113999999</v>
      </c>
      <c r="AQ47" s="11">
        <v>244.37740292000001</v>
      </c>
      <c r="AR47" s="11">
        <v>227.15668948000001</v>
      </c>
      <c r="AS47" s="11">
        <v>221.44672845000002</v>
      </c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</row>
    <row r="48" spans="1:192" s="12" customFormat="1">
      <c r="A48" s="35" t="s">
        <v>45</v>
      </c>
      <c r="B48" s="8">
        <v>2567.09147846</v>
      </c>
      <c r="C48" s="8">
        <v>2556.0415146800001</v>
      </c>
      <c r="D48" s="8">
        <v>2548.9754947500001</v>
      </c>
      <c r="E48" s="8">
        <v>2464.4232560199994</v>
      </c>
      <c r="F48" s="8">
        <v>2293.0803571099996</v>
      </c>
      <c r="G48" s="8">
        <v>3176.1960576099996</v>
      </c>
      <c r="H48" s="8">
        <v>2353.2016022100001</v>
      </c>
      <c r="I48" s="8">
        <v>426.07424869999994</v>
      </c>
      <c r="J48" s="8">
        <v>421.76344202000001</v>
      </c>
      <c r="K48" s="8">
        <v>327.54006232999996</v>
      </c>
      <c r="L48" s="8">
        <v>318.70816178999996</v>
      </c>
      <c r="M48" s="8">
        <v>307.09388740000009</v>
      </c>
      <c r="N48" s="8">
        <v>302.37775866000004</v>
      </c>
      <c r="O48" s="8">
        <v>290.95622150000003</v>
      </c>
      <c r="P48" s="8">
        <v>291.85905703000003</v>
      </c>
      <c r="Q48" s="8">
        <v>290.79244440999997</v>
      </c>
      <c r="R48" s="8">
        <v>288.35736243000008</v>
      </c>
      <c r="S48" s="8">
        <v>301.75653782000001</v>
      </c>
      <c r="T48" s="8">
        <v>293.52638943000005</v>
      </c>
      <c r="U48" s="8">
        <v>285.67072244999997</v>
      </c>
      <c r="V48" s="8">
        <v>280.13420639999998</v>
      </c>
      <c r="W48" s="8">
        <v>271.38401059000006</v>
      </c>
      <c r="X48" s="8">
        <v>265.70273688000003</v>
      </c>
      <c r="Y48" s="8">
        <v>257.59902434999998</v>
      </c>
      <c r="Z48" s="8">
        <v>254.06160754000001</v>
      </c>
      <c r="AA48" s="8">
        <v>248.64525337999999</v>
      </c>
      <c r="AB48" s="8">
        <v>240.38736119000004</v>
      </c>
      <c r="AC48" s="8">
        <v>236.39603720999997</v>
      </c>
      <c r="AD48" s="8">
        <v>235.40492631999999</v>
      </c>
      <c r="AE48" s="8">
        <v>220.46376856000003</v>
      </c>
      <c r="AF48" s="8">
        <v>213.28903788</v>
      </c>
      <c r="AG48" s="8">
        <v>207.59605568000001</v>
      </c>
      <c r="AH48" s="8">
        <v>199.92290311000005</v>
      </c>
      <c r="AI48" s="8">
        <v>197.18483688000001</v>
      </c>
      <c r="AJ48" s="8">
        <v>191.66296278999999</v>
      </c>
      <c r="AK48" s="8">
        <v>186.18256653999998</v>
      </c>
      <c r="AL48" s="8">
        <v>182.64665857000003</v>
      </c>
      <c r="AM48" s="8">
        <v>170.61212628000001</v>
      </c>
      <c r="AN48" s="8">
        <v>149.27108250000003</v>
      </c>
      <c r="AO48" s="8">
        <v>142.59483847999999</v>
      </c>
      <c r="AP48" s="8">
        <v>137.83009078999999</v>
      </c>
      <c r="AQ48" s="8">
        <v>133.28589556</v>
      </c>
      <c r="AR48" s="8">
        <v>119.584915</v>
      </c>
      <c r="AS48" s="8">
        <v>114.21676820000002</v>
      </c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</row>
    <row r="49" spans="1:193" s="9" customFormat="1">
      <c r="A49" s="36" t="s">
        <v>46</v>
      </c>
      <c r="B49" s="11">
        <v>256.34757435</v>
      </c>
      <c r="C49" s="11">
        <v>254.05728096999999</v>
      </c>
      <c r="D49" s="11">
        <v>252.62104804000001</v>
      </c>
      <c r="E49" s="11">
        <v>245.43199041</v>
      </c>
      <c r="F49" s="11">
        <v>241.88807555000002</v>
      </c>
      <c r="G49" s="11">
        <v>248.55787872999997</v>
      </c>
      <c r="H49" s="11">
        <v>259.81651347999997</v>
      </c>
      <c r="I49" s="11">
        <v>257.87323477999996</v>
      </c>
      <c r="J49" s="11">
        <v>250.09877242999997</v>
      </c>
      <c r="K49" s="11">
        <v>240.47037204</v>
      </c>
      <c r="L49" s="11">
        <v>237.85095625</v>
      </c>
      <c r="M49" s="11">
        <v>233.65938399999996</v>
      </c>
      <c r="N49" s="11">
        <v>227.24030679000003</v>
      </c>
      <c r="O49" s="11">
        <v>236.85731091000002</v>
      </c>
      <c r="P49" s="11">
        <v>239.30959935999999</v>
      </c>
      <c r="Q49" s="11">
        <v>244.09323946999999</v>
      </c>
      <c r="R49" s="11">
        <v>234.81468662999998</v>
      </c>
      <c r="S49" s="11">
        <v>233.35384223</v>
      </c>
      <c r="T49" s="11">
        <v>227.86440629000006</v>
      </c>
      <c r="U49" s="11">
        <v>221.29811125999996</v>
      </c>
      <c r="V49" s="11">
        <v>213.40955803</v>
      </c>
      <c r="W49" s="11">
        <v>213.46702213</v>
      </c>
      <c r="X49" s="11">
        <v>210.15284131000004</v>
      </c>
      <c r="Y49" s="11">
        <v>205.96161565000003</v>
      </c>
      <c r="Z49" s="11">
        <v>199.73214909000001</v>
      </c>
      <c r="AA49" s="11">
        <v>193.51174595000001</v>
      </c>
      <c r="AB49" s="11">
        <v>185.48451321000002</v>
      </c>
      <c r="AC49" s="11">
        <v>188.15401434999998</v>
      </c>
      <c r="AD49" s="11">
        <v>186.51661884999999</v>
      </c>
      <c r="AE49" s="11">
        <v>181.21759633000002</v>
      </c>
      <c r="AF49" s="11">
        <v>174.83978966999996</v>
      </c>
      <c r="AG49" s="11">
        <v>168.35913639</v>
      </c>
      <c r="AH49" s="11">
        <v>159.35671570000002</v>
      </c>
      <c r="AI49" s="11">
        <v>155.42223054999999</v>
      </c>
      <c r="AJ49" s="11">
        <v>147.81051562000002</v>
      </c>
      <c r="AK49" s="11">
        <v>140.36211209999999</v>
      </c>
      <c r="AL49" s="11">
        <v>137.19741794999999</v>
      </c>
      <c r="AM49" s="11">
        <v>131.82555379000001</v>
      </c>
      <c r="AN49" s="11">
        <v>126.96240839000001</v>
      </c>
      <c r="AO49" s="11">
        <v>123.06742105000001</v>
      </c>
      <c r="AP49" s="11">
        <v>114.25441035000001</v>
      </c>
      <c r="AQ49" s="11">
        <v>111.09150736000001</v>
      </c>
      <c r="AR49" s="11">
        <v>107.57177448</v>
      </c>
      <c r="AS49" s="11">
        <v>107.22996025</v>
      </c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</row>
    <row r="50" spans="1:193" s="12" customFormat="1">
      <c r="A50" s="35" t="s">
        <v>47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</row>
    <row r="51" spans="1:193" s="9" customFormat="1">
      <c r="A51" s="36" t="s">
        <v>48</v>
      </c>
      <c r="B51" s="11">
        <v>7853.9705693000005</v>
      </c>
      <c r="C51" s="11">
        <v>7790.7154508099993</v>
      </c>
      <c r="D51" s="11">
        <v>7828.6723495500009</v>
      </c>
      <c r="E51" s="11">
        <v>8132.9886353599977</v>
      </c>
      <c r="F51" s="11">
        <v>9507.7711291999985</v>
      </c>
      <c r="G51" s="11">
        <v>9252.3435303800015</v>
      </c>
      <c r="H51" s="11">
        <v>8967.3806194099998</v>
      </c>
      <c r="I51" s="11">
        <v>8714.1478089900011</v>
      </c>
      <c r="J51" s="11">
        <v>8511.8373586500002</v>
      </c>
      <c r="K51" s="11">
        <v>7947.4580670300029</v>
      </c>
      <c r="L51" s="11">
        <v>7726.9861392299999</v>
      </c>
      <c r="M51" s="11">
        <v>7568.8893398400005</v>
      </c>
      <c r="N51" s="11">
        <v>7311.6943634200024</v>
      </c>
      <c r="O51" s="11">
        <v>7202.0376609600007</v>
      </c>
      <c r="P51" s="11">
        <v>7083.5195467900012</v>
      </c>
      <c r="Q51" s="11">
        <v>6970.2560784199995</v>
      </c>
      <c r="R51" s="11">
        <v>6857.5940857600008</v>
      </c>
      <c r="S51" s="11">
        <v>6796.9833337200007</v>
      </c>
      <c r="T51" s="11">
        <v>6673.7604354700006</v>
      </c>
      <c r="U51" s="11">
        <v>6516.7581922899999</v>
      </c>
      <c r="V51" s="11">
        <v>6190.3557180500011</v>
      </c>
      <c r="W51" s="11">
        <v>6080.1690007300012</v>
      </c>
      <c r="X51" s="11">
        <v>6023.4830267200005</v>
      </c>
      <c r="Y51" s="11">
        <v>5944.9583555700019</v>
      </c>
      <c r="Z51" s="11">
        <v>5764.6172101600005</v>
      </c>
      <c r="AA51" s="11">
        <v>5619.0486918400011</v>
      </c>
      <c r="AB51" s="11">
        <v>5421.4394615199981</v>
      </c>
      <c r="AC51" s="11">
        <v>5788.639747950001</v>
      </c>
      <c r="AD51" s="11">
        <v>5150.0145512599993</v>
      </c>
      <c r="AE51" s="11">
        <v>5057.182317679999</v>
      </c>
      <c r="AF51" s="11">
        <v>4890.4948296500006</v>
      </c>
      <c r="AG51" s="11">
        <v>4702.2118944399999</v>
      </c>
      <c r="AH51" s="11">
        <v>4522.0224716500015</v>
      </c>
      <c r="AI51" s="11">
        <v>4438.7326612800016</v>
      </c>
      <c r="AJ51" s="11">
        <v>4264.3109795199998</v>
      </c>
      <c r="AK51" s="11">
        <v>4130.2310738300002</v>
      </c>
      <c r="AL51" s="11">
        <v>3986.6991256199999</v>
      </c>
      <c r="AM51" s="11">
        <v>3848.949523570001</v>
      </c>
      <c r="AN51" s="11">
        <v>3945.8085322600004</v>
      </c>
      <c r="AO51" s="11">
        <v>3817.3749778099991</v>
      </c>
      <c r="AP51" s="11">
        <v>3667.7981650999991</v>
      </c>
      <c r="AQ51" s="11">
        <v>3562.9896610700011</v>
      </c>
      <c r="AR51" s="11">
        <v>3489.6455566999998</v>
      </c>
      <c r="AS51" s="11">
        <v>3412.2206240600008</v>
      </c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</row>
    <row r="52" spans="1:193" s="12" customFormat="1">
      <c r="A52" s="35" t="s">
        <v>49</v>
      </c>
      <c r="B52" s="8">
        <v>4868.2240192300005</v>
      </c>
      <c r="C52" s="8">
        <v>4828.3910803599993</v>
      </c>
      <c r="D52" s="8">
        <v>4853.4322738000001</v>
      </c>
      <c r="E52" s="8">
        <v>4950.703295459999</v>
      </c>
      <c r="F52" s="8">
        <v>4883.2674844599997</v>
      </c>
      <c r="G52" s="8">
        <v>4870.1175843500023</v>
      </c>
      <c r="H52" s="8">
        <v>4831.5377907699994</v>
      </c>
      <c r="I52" s="8">
        <v>4740.7115993900006</v>
      </c>
      <c r="J52" s="8">
        <v>4735.06284022</v>
      </c>
      <c r="K52" s="8">
        <v>4714.7530805600018</v>
      </c>
      <c r="L52" s="8">
        <v>4653.5938727399989</v>
      </c>
      <c r="M52" s="8">
        <v>4597.5617774800003</v>
      </c>
      <c r="N52" s="8">
        <v>4478.5375577400018</v>
      </c>
      <c r="O52" s="8">
        <v>4442.9391718099996</v>
      </c>
      <c r="P52" s="8">
        <v>4359.8578905300001</v>
      </c>
      <c r="Q52" s="8">
        <v>4321.0761379399992</v>
      </c>
      <c r="R52" s="8">
        <v>4250.6225322700002</v>
      </c>
      <c r="S52" s="8">
        <v>4173.3763182600005</v>
      </c>
      <c r="T52" s="8">
        <v>4064.6628783000001</v>
      </c>
      <c r="U52" s="8">
        <v>3951.13774328</v>
      </c>
      <c r="V52" s="8">
        <v>3761.2660781400004</v>
      </c>
      <c r="W52" s="8">
        <v>3760.873510670001</v>
      </c>
      <c r="X52" s="8">
        <v>3732.0764177900005</v>
      </c>
      <c r="Y52" s="8">
        <v>3657.2485491100015</v>
      </c>
      <c r="Z52" s="8">
        <v>3556.0449073800005</v>
      </c>
      <c r="AA52" s="8">
        <v>3464.4432338200004</v>
      </c>
      <c r="AB52" s="8">
        <v>3343.6861648099984</v>
      </c>
      <c r="AC52" s="8">
        <v>3296.2352776600005</v>
      </c>
      <c r="AD52" s="8">
        <v>3209.8406862699999</v>
      </c>
      <c r="AE52" s="8">
        <v>3190.3495756299994</v>
      </c>
      <c r="AF52" s="8">
        <v>3080.4864556000002</v>
      </c>
      <c r="AG52" s="8">
        <v>2953.2198865300002</v>
      </c>
      <c r="AH52" s="8">
        <v>2828.8542024900007</v>
      </c>
      <c r="AI52" s="8">
        <v>2796.2092123600009</v>
      </c>
      <c r="AJ52" s="8">
        <v>2685.34364461</v>
      </c>
      <c r="AK52" s="8">
        <v>2608.3450689299998</v>
      </c>
      <c r="AL52" s="8">
        <v>2548.6152662899999</v>
      </c>
      <c r="AM52" s="8">
        <v>2471.0196203600003</v>
      </c>
      <c r="AN52" s="8">
        <v>2353.2150309799999</v>
      </c>
      <c r="AO52" s="8">
        <v>2263.8029342799996</v>
      </c>
      <c r="AP52" s="8">
        <v>2166.1015281099994</v>
      </c>
      <c r="AQ52" s="8">
        <v>2087.1686456600005</v>
      </c>
      <c r="AR52" s="8">
        <v>2020.1427394899997</v>
      </c>
      <c r="AS52" s="8">
        <v>1949.0219482100003</v>
      </c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</row>
    <row r="53" spans="1:193" s="9" customFormat="1">
      <c r="A53" s="36" t="s">
        <v>50</v>
      </c>
      <c r="B53" s="11">
        <v>2560.6649639799998</v>
      </c>
      <c r="C53" s="11">
        <v>2542.0019285699996</v>
      </c>
      <c r="D53" s="11">
        <v>2542.9817578500006</v>
      </c>
      <c r="E53" s="11">
        <v>2751.2487550599994</v>
      </c>
      <c r="F53" s="11">
        <v>4214.3832686799997</v>
      </c>
      <c r="G53" s="11">
        <v>3972.7749282499994</v>
      </c>
      <c r="H53" s="11">
        <v>3732.9876979999995</v>
      </c>
      <c r="I53" s="11">
        <v>3578.41152835</v>
      </c>
      <c r="J53" s="11">
        <v>3411.0050504199999</v>
      </c>
      <c r="K53" s="11">
        <v>2869.2417679200007</v>
      </c>
      <c r="L53" s="11">
        <v>2713.6593027800009</v>
      </c>
      <c r="M53" s="11">
        <v>2608.5969897600003</v>
      </c>
      <c r="N53" s="11">
        <v>2503.81131779</v>
      </c>
      <c r="O53" s="11">
        <v>2427.9349993200008</v>
      </c>
      <c r="P53" s="11">
        <v>2390.2525443400004</v>
      </c>
      <c r="Q53" s="11">
        <v>2321.3195721999996</v>
      </c>
      <c r="R53" s="11">
        <v>2288.9233713000003</v>
      </c>
      <c r="S53" s="11">
        <v>2303.3748140600001</v>
      </c>
      <c r="T53" s="11">
        <v>2293.8787587500001</v>
      </c>
      <c r="U53" s="11">
        <v>2262.6074570800001</v>
      </c>
      <c r="V53" s="11">
        <v>2157.7826980400005</v>
      </c>
      <c r="W53" s="11">
        <v>2056.0598798600004</v>
      </c>
      <c r="X53" s="11">
        <v>2030.1473414700001</v>
      </c>
      <c r="Y53" s="11">
        <v>2006.1075176999998</v>
      </c>
      <c r="Z53" s="11">
        <v>1937.5112100100002</v>
      </c>
      <c r="AA53" s="11">
        <v>1893.3143095800001</v>
      </c>
      <c r="AB53" s="11">
        <v>1827.9427613999999</v>
      </c>
      <c r="AC53" s="11">
        <v>2250.4768323200001</v>
      </c>
      <c r="AD53" s="11">
        <v>1713.3067716399996</v>
      </c>
      <c r="AE53" s="11">
        <v>1650.0848195799997</v>
      </c>
      <c r="AF53" s="11">
        <v>1600.4383663499998</v>
      </c>
      <c r="AG53" s="11">
        <v>1547.4469255000001</v>
      </c>
      <c r="AH53" s="11">
        <v>1502.73027615</v>
      </c>
      <c r="AI53" s="11">
        <v>1459.2438145300002</v>
      </c>
      <c r="AJ53" s="11">
        <v>1404.1372298800004</v>
      </c>
      <c r="AK53" s="11">
        <v>1355.6713789700002</v>
      </c>
      <c r="AL53" s="11">
        <v>1277.38499671</v>
      </c>
      <c r="AM53" s="11">
        <v>1222.4389418800004</v>
      </c>
      <c r="AN53" s="11">
        <v>1430.5630134000003</v>
      </c>
      <c r="AO53" s="11">
        <v>1394.8160724899997</v>
      </c>
      <c r="AP53" s="11">
        <v>1348.73220216</v>
      </c>
      <c r="AQ53" s="11">
        <v>1328.4026468100005</v>
      </c>
      <c r="AR53" s="11">
        <v>1324.4231197700001</v>
      </c>
      <c r="AS53" s="11">
        <v>1320.9194093500003</v>
      </c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</row>
    <row r="54" spans="1:193" s="12" customFormat="1">
      <c r="A54" s="35" t="s">
        <v>51</v>
      </c>
      <c r="B54" s="8">
        <v>425.08158608999997</v>
      </c>
      <c r="C54" s="8">
        <v>420.32244187999999</v>
      </c>
      <c r="D54" s="8">
        <v>432.25831789999995</v>
      </c>
      <c r="E54" s="8">
        <v>431.03658484000005</v>
      </c>
      <c r="F54" s="8">
        <v>410.12037606000001</v>
      </c>
      <c r="G54" s="8">
        <v>409.45101778000003</v>
      </c>
      <c r="H54" s="8">
        <v>402.85513064000008</v>
      </c>
      <c r="I54" s="8">
        <v>395.02468125000001</v>
      </c>
      <c r="J54" s="8">
        <v>365.76946800999997</v>
      </c>
      <c r="K54" s="8">
        <v>363.46321855000002</v>
      </c>
      <c r="L54" s="8">
        <v>359.73296370999992</v>
      </c>
      <c r="M54" s="8">
        <v>362.73057260000007</v>
      </c>
      <c r="N54" s="8">
        <v>329.34548788999996</v>
      </c>
      <c r="O54" s="8">
        <v>331.16348983</v>
      </c>
      <c r="P54" s="8">
        <v>333.40911191999993</v>
      </c>
      <c r="Q54" s="8">
        <v>327.86036828000005</v>
      </c>
      <c r="R54" s="8">
        <v>318.04818219000003</v>
      </c>
      <c r="S54" s="8">
        <v>320.23220139999995</v>
      </c>
      <c r="T54" s="8">
        <v>315.21879842000004</v>
      </c>
      <c r="U54" s="8">
        <v>303.01299193</v>
      </c>
      <c r="V54" s="8">
        <v>271.30694187</v>
      </c>
      <c r="W54" s="8">
        <v>263.2356102</v>
      </c>
      <c r="X54" s="8">
        <v>261.25926746000005</v>
      </c>
      <c r="Y54" s="8">
        <v>281.60228875999991</v>
      </c>
      <c r="Z54" s="8">
        <v>271.06109277000002</v>
      </c>
      <c r="AA54" s="8">
        <v>261.29114844000009</v>
      </c>
      <c r="AB54" s="8">
        <v>249.81053531000006</v>
      </c>
      <c r="AC54" s="8">
        <v>241.92763797000001</v>
      </c>
      <c r="AD54" s="8">
        <v>226.86709335000003</v>
      </c>
      <c r="AE54" s="8">
        <v>216.74792246999999</v>
      </c>
      <c r="AF54" s="8">
        <v>209.57000769999996</v>
      </c>
      <c r="AG54" s="8">
        <v>201.54508240999996</v>
      </c>
      <c r="AH54" s="8">
        <v>190.43799301000001</v>
      </c>
      <c r="AI54" s="8">
        <v>183.27963438999998</v>
      </c>
      <c r="AJ54" s="8">
        <v>174.83010503</v>
      </c>
      <c r="AK54" s="8">
        <v>166.21462592999998</v>
      </c>
      <c r="AL54" s="8">
        <v>160.69886261999997</v>
      </c>
      <c r="AM54" s="8">
        <v>155.49096133</v>
      </c>
      <c r="AN54" s="8">
        <v>162.03048788000007</v>
      </c>
      <c r="AO54" s="8">
        <v>158.75597103999999</v>
      </c>
      <c r="AP54" s="8">
        <v>152.96443483000002</v>
      </c>
      <c r="AQ54" s="8">
        <v>147.41836860000001</v>
      </c>
      <c r="AR54" s="8">
        <v>145.07969743999996</v>
      </c>
      <c r="AS54" s="8">
        <v>142.27926649999998</v>
      </c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</row>
    <row r="55" spans="1:193" s="9" customFormat="1">
      <c r="A55" s="36" t="s">
        <v>52</v>
      </c>
      <c r="B55" s="11">
        <v>10219.430963079998</v>
      </c>
      <c r="C55" s="11">
        <v>10083.013023789999</v>
      </c>
      <c r="D55" s="11">
        <v>9956.1472244499982</v>
      </c>
      <c r="E55" s="11">
        <v>9776.3910582199969</v>
      </c>
      <c r="F55" s="11">
        <v>9607.2675647900032</v>
      </c>
      <c r="G55" s="11">
        <v>9493.2860134300008</v>
      </c>
      <c r="H55" s="11">
        <v>9386.1307239000016</v>
      </c>
      <c r="I55" s="11">
        <v>9227.9711706100024</v>
      </c>
      <c r="J55" s="11">
        <v>9098.6706862499996</v>
      </c>
      <c r="K55" s="11">
        <v>8967.0105999099978</v>
      </c>
      <c r="L55" s="11">
        <v>8820.5778468699991</v>
      </c>
      <c r="M55" s="11">
        <v>8654.6384338399967</v>
      </c>
      <c r="N55" s="11">
        <v>8489.4730086299987</v>
      </c>
      <c r="O55" s="11">
        <v>8380.606126749999</v>
      </c>
      <c r="P55" s="11">
        <v>8265.5462683900023</v>
      </c>
      <c r="Q55" s="11">
        <v>8111.8295187099993</v>
      </c>
      <c r="R55" s="11">
        <v>7989.8530018100009</v>
      </c>
      <c r="S55" s="11">
        <v>7875.1580778900016</v>
      </c>
      <c r="T55" s="11">
        <v>7719.7228614199967</v>
      </c>
      <c r="U55" s="11">
        <v>7517.2813555800012</v>
      </c>
      <c r="V55" s="11">
        <v>7291.2923637300019</v>
      </c>
      <c r="W55" s="11">
        <v>7210.1400757600013</v>
      </c>
      <c r="X55" s="11">
        <v>7125.1735589599994</v>
      </c>
      <c r="Y55" s="11">
        <v>7023.083819479999</v>
      </c>
      <c r="Z55" s="11">
        <v>6857.4796740099973</v>
      </c>
      <c r="AA55" s="11">
        <v>6714.0016765699975</v>
      </c>
      <c r="AB55" s="11">
        <v>6552.5245442100022</v>
      </c>
      <c r="AC55" s="11">
        <v>6368.2628188700019</v>
      </c>
      <c r="AD55" s="11">
        <v>6180.1420297100012</v>
      </c>
      <c r="AE55" s="11">
        <v>5948.3104358000001</v>
      </c>
      <c r="AF55" s="11">
        <v>5744.8704079400013</v>
      </c>
      <c r="AG55" s="11">
        <v>5562.224290520001</v>
      </c>
      <c r="AH55" s="11">
        <v>5374.7844702600014</v>
      </c>
      <c r="AI55" s="11">
        <v>5252.0418831399993</v>
      </c>
      <c r="AJ55" s="11">
        <v>5084.0822500699996</v>
      </c>
      <c r="AK55" s="11">
        <v>4929.3838717199988</v>
      </c>
      <c r="AL55" s="11">
        <v>4801.0007316800011</v>
      </c>
      <c r="AM55" s="11">
        <v>4987.1670575200005</v>
      </c>
      <c r="AN55" s="11">
        <v>4628.5070004499994</v>
      </c>
      <c r="AO55" s="11">
        <v>4434.367036290002</v>
      </c>
      <c r="AP55" s="11">
        <v>4238.0074829200003</v>
      </c>
      <c r="AQ55" s="11">
        <v>4065.9258246499994</v>
      </c>
      <c r="AR55" s="11">
        <v>3941.3510017400004</v>
      </c>
      <c r="AS55" s="11">
        <v>3838.9497192699996</v>
      </c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</row>
    <row r="56" spans="1:193" s="12" customFormat="1">
      <c r="A56" s="35" t="s">
        <v>53</v>
      </c>
      <c r="B56" s="8">
        <v>738.36150527999996</v>
      </c>
      <c r="C56" s="8">
        <v>715.48133418999998</v>
      </c>
      <c r="D56" s="8">
        <v>699.89208482000004</v>
      </c>
      <c r="E56" s="8">
        <v>678.66780812000002</v>
      </c>
      <c r="F56" s="8">
        <v>656.62540175000004</v>
      </c>
      <c r="G56" s="8">
        <v>628.97587134000003</v>
      </c>
      <c r="H56" s="8">
        <v>614.20826892000025</v>
      </c>
      <c r="I56" s="8">
        <v>603.11092801000007</v>
      </c>
      <c r="J56" s="8">
        <v>586.15172379000012</v>
      </c>
      <c r="K56" s="8">
        <v>575.76963859999989</v>
      </c>
      <c r="L56" s="8">
        <v>562.38635103000001</v>
      </c>
      <c r="M56" s="8">
        <v>544.3850920299999</v>
      </c>
      <c r="N56" s="8">
        <v>537.07084028999998</v>
      </c>
      <c r="O56" s="8">
        <v>542.72507119000011</v>
      </c>
      <c r="P56" s="8">
        <v>557.74263608000001</v>
      </c>
      <c r="Q56" s="8">
        <v>538.95170579000012</v>
      </c>
      <c r="R56" s="8">
        <v>510.93825827000023</v>
      </c>
      <c r="S56" s="8">
        <v>496.77875673000011</v>
      </c>
      <c r="T56" s="8">
        <v>483.30854846999995</v>
      </c>
      <c r="U56" s="8">
        <v>460.04098027999993</v>
      </c>
      <c r="V56" s="8">
        <v>452.73402191000002</v>
      </c>
      <c r="W56" s="8">
        <v>439.9576866499998</v>
      </c>
      <c r="X56" s="8">
        <v>433.74691573000007</v>
      </c>
      <c r="Y56" s="8">
        <v>419.81548954000004</v>
      </c>
      <c r="Z56" s="8">
        <v>407.95307412999995</v>
      </c>
      <c r="AA56" s="8">
        <v>395.09976365</v>
      </c>
      <c r="AB56" s="8">
        <v>385.39452157999995</v>
      </c>
      <c r="AC56" s="8">
        <v>377.72579149999996</v>
      </c>
      <c r="AD56" s="8">
        <v>373.46623457999999</v>
      </c>
      <c r="AE56" s="8">
        <v>354.97564521999999</v>
      </c>
      <c r="AF56" s="8">
        <v>333.01299265000006</v>
      </c>
      <c r="AG56" s="8">
        <v>326.33575368000004</v>
      </c>
      <c r="AH56" s="8">
        <v>314.15627372999995</v>
      </c>
      <c r="AI56" s="8">
        <v>301.01738059000002</v>
      </c>
      <c r="AJ56" s="8">
        <v>290.10069156999992</v>
      </c>
      <c r="AK56" s="8">
        <v>279.74909477000011</v>
      </c>
      <c r="AL56" s="8">
        <v>273.98963158999999</v>
      </c>
      <c r="AM56" s="8">
        <v>271.50798084000002</v>
      </c>
      <c r="AN56" s="8">
        <v>258.18116361000006</v>
      </c>
      <c r="AO56" s="8">
        <v>248.50353777000004</v>
      </c>
      <c r="AP56" s="8">
        <v>243.68608265999998</v>
      </c>
      <c r="AQ56" s="8">
        <v>236.29979900000004</v>
      </c>
      <c r="AR56" s="8">
        <v>225.73940445000011</v>
      </c>
      <c r="AS56" s="8">
        <v>219.66660336000004</v>
      </c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</row>
    <row r="57" spans="1:193" s="9" customFormat="1">
      <c r="A57" s="36" t="s">
        <v>54</v>
      </c>
      <c r="B57" s="11">
        <v>1109518.3128277201</v>
      </c>
      <c r="C57" s="11">
        <v>1102008.2198500799</v>
      </c>
      <c r="D57" s="11">
        <v>1094235.1511045496</v>
      </c>
      <c r="E57" s="11">
        <v>1090472.7474015697</v>
      </c>
      <c r="F57" s="11">
        <v>1079219.5471924595</v>
      </c>
      <c r="G57" s="11">
        <v>1072982.3287437297</v>
      </c>
      <c r="H57" s="11">
        <v>1068932.0619120207</v>
      </c>
      <c r="I57" s="11">
        <v>1064659.8744948301</v>
      </c>
      <c r="J57" s="11">
        <v>1053277.3441683999</v>
      </c>
      <c r="K57" s="11">
        <v>1046973.5094426202</v>
      </c>
      <c r="L57" s="11">
        <v>1044398.5040707394</v>
      </c>
      <c r="M57" s="11">
        <v>1041229.7109970704</v>
      </c>
      <c r="N57" s="11">
        <v>1034762.3349727001</v>
      </c>
      <c r="O57" s="11">
        <v>1034347.9014625703</v>
      </c>
      <c r="P57" s="11">
        <v>1031537.5249485299</v>
      </c>
      <c r="Q57" s="11">
        <v>1029334.06210853</v>
      </c>
      <c r="R57" s="11">
        <v>1019210.4065990101</v>
      </c>
      <c r="S57" s="11">
        <v>1010633.6604266197</v>
      </c>
      <c r="T57" s="11">
        <v>994594.89834382001</v>
      </c>
      <c r="U57" s="11">
        <v>969163.30280264979</v>
      </c>
      <c r="V57" s="11">
        <v>932881.09037491004</v>
      </c>
      <c r="W57" s="11">
        <v>948044.64221240999</v>
      </c>
      <c r="X57" s="11">
        <v>952432.13956525002</v>
      </c>
      <c r="Y57" s="11">
        <v>951804.00738383015</v>
      </c>
      <c r="Z57" s="11">
        <v>940116.41527648992</v>
      </c>
      <c r="AA57" s="11">
        <v>926137.16391303996</v>
      </c>
      <c r="AB57" s="11">
        <v>904897.4059905801</v>
      </c>
      <c r="AC57" s="11">
        <v>884981.13496291032</v>
      </c>
      <c r="AD57" s="11">
        <v>860679.46004370996</v>
      </c>
      <c r="AE57" s="11">
        <v>840547.87204751978</v>
      </c>
      <c r="AF57" s="11">
        <v>820365.49081949005</v>
      </c>
      <c r="AG57" s="11">
        <v>805295.57038779999</v>
      </c>
      <c r="AH57" s="11">
        <v>784349.06042451016</v>
      </c>
      <c r="AI57" s="11">
        <v>777402.22174525005</v>
      </c>
      <c r="AJ57" s="11">
        <v>767768.68174514966</v>
      </c>
      <c r="AK57" s="11">
        <v>757554.71904020989</v>
      </c>
      <c r="AL57" s="11">
        <v>743336.17903837026</v>
      </c>
      <c r="AM57" s="11">
        <v>741555.83827365004</v>
      </c>
      <c r="AN57" s="11">
        <v>736849.30579271005</v>
      </c>
      <c r="AO57" s="11">
        <v>738842.92610940011</v>
      </c>
      <c r="AP57" s="11">
        <v>720623.21252185013</v>
      </c>
      <c r="AQ57" s="11">
        <v>726221.65886352002</v>
      </c>
      <c r="AR57" s="11">
        <v>729989.34302640997</v>
      </c>
      <c r="AS57" s="11">
        <v>730606.9499655501</v>
      </c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</row>
    <row r="58" spans="1:193" s="12" customFormat="1">
      <c r="A58" s="35" t="s">
        <v>55</v>
      </c>
      <c r="B58" s="8">
        <v>125017.83694436998</v>
      </c>
      <c r="C58" s="8">
        <v>100085.48884308002</v>
      </c>
      <c r="D58" s="8">
        <v>134718.26354433995</v>
      </c>
      <c r="E58" s="8">
        <v>140373.59693249999</v>
      </c>
      <c r="F58" s="8">
        <v>142975.84207961004</v>
      </c>
      <c r="G58" s="8">
        <v>147537.90724781004</v>
      </c>
      <c r="H58" s="8">
        <v>152062.65221301003</v>
      </c>
      <c r="I58" s="8">
        <v>156970.59794524004</v>
      </c>
      <c r="J58" s="8">
        <v>159354.78062177001</v>
      </c>
      <c r="K58" s="8">
        <v>164684.31152190999</v>
      </c>
      <c r="L58" s="8">
        <v>171139.13944686996</v>
      </c>
      <c r="M58" s="8">
        <v>178057.52579722003</v>
      </c>
      <c r="N58" s="8">
        <v>182116.64013366998</v>
      </c>
      <c r="O58" s="8">
        <v>189586.80563566001</v>
      </c>
      <c r="P58" s="8">
        <v>196610.79159787999</v>
      </c>
      <c r="Q58" s="8">
        <v>202512.03411874996</v>
      </c>
      <c r="R58" s="8">
        <v>202397.49356217004</v>
      </c>
      <c r="S58" s="8">
        <v>201606.21527220999</v>
      </c>
      <c r="T58" s="8">
        <v>201534.76782603996</v>
      </c>
      <c r="U58" s="8">
        <v>202090.71558954997</v>
      </c>
      <c r="V58" s="8">
        <v>193391.72802569997</v>
      </c>
      <c r="W58" s="8">
        <v>194480.61827045999</v>
      </c>
      <c r="X58" s="8">
        <v>195300.96816415992</v>
      </c>
      <c r="Y58" s="8">
        <v>195998.99305245996</v>
      </c>
      <c r="Z58" s="8">
        <v>194527.28069113006</v>
      </c>
      <c r="AA58" s="8">
        <v>193370.78462802002</v>
      </c>
      <c r="AB58" s="8">
        <v>191222.86000753005</v>
      </c>
      <c r="AC58" s="8">
        <v>190534.0568658</v>
      </c>
      <c r="AD58" s="8">
        <v>188140.99657257993</v>
      </c>
      <c r="AE58" s="8">
        <v>186609.02883545999</v>
      </c>
      <c r="AF58" s="8">
        <v>186047.09639842995</v>
      </c>
      <c r="AG58" s="8">
        <v>186050.85309207998</v>
      </c>
      <c r="AH58" s="8">
        <v>186390.77087543005</v>
      </c>
      <c r="AI58" s="8">
        <v>191545.23606453001</v>
      </c>
      <c r="AJ58" s="8">
        <v>195665.86325658008</v>
      </c>
      <c r="AK58" s="8">
        <v>200003.66986813</v>
      </c>
      <c r="AL58" s="8">
        <v>202283.94778778005</v>
      </c>
      <c r="AM58" s="8">
        <v>204499.42034099999</v>
      </c>
      <c r="AN58" s="8">
        <v>207291.62378056996</v>
      </c>
      <c r="AO58" s="8">
        <v>209487.82426703998</v>
      </c>
      <c r="AP58" s="8">
        <v>208342.21119341001</v>
      </c>
      <c r="AQ58" s="8">
        <v>210572.00512442994</v>
      </c>
      <c r="AR58" s="8">
        <v>214341.02695227994</v>
      </c>
      <c r="AS58" s="8">
        <v>219957.32913565001</v>
      </c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</row>
    <row r="59" spans="1:193" s="9" customFormat="1">
      <c r="A59" s="36" t="s">
        <v>90</v>
      </c>
      <c r="B59" s="11">
        <v>3.8838860000000003E-2</v>
      </c>
      <c r="C59" s="11">
        <v>2.29759E-2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5.0336230000000003E-2</v>
      </c>
      <c r="AO59" s="11">
        <v>4.8383080000000002E-2</v>
      </c>
      <c r="AP59" s="11">
        <v>4.6385969999999999E-2</v>
      </c>
      <c r="AQ59" s="11">
        <v>4.4398269999999997E-2</v>
      </c>
      <c r="AR59" s="11">
        <v>4.238389E-2</v>
      </c>
      <c r="AS59" s="11">
        <v>4.0347589999999996E-2</v>
      </c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</row>
    <row r="60" spans="1:193" s="12" customFormat="1">
      <c r="A60" s="35" t="s">
        <v>56</v>
      </c>
      <c r="B60" s="8">
        <v>166110.76775798001</v>
      </c>
      <c r="C60" s="8">
        <v>192318.77440585001</v>
      </c>
      <c r="D60" s="8">
        <v>160080.75365895996</v>
      </c>
      <c r="E60" s="8">
        <v>160214.25739086999</v>
      </c>
      <c r="F60" s="8">
        <v>159234.14662863998</v>
      </c>
      <c r="G60" s="8">
        <v>159203.18701216998</v>
      </c>
      <c r="H60" s="8">
        <v>162481.03695987005</v>
      </c>
      <c r="I60" s="8">
        <v>164582.55686108</v>
      </c>
      <c r="J60" s="8">
        <v>165181.45133742999</v>
      </c>
      <c r="K60" s="8">
        <v>169570.78434884999</v>
      </c>
      <c r="L60" s="8">
        <v>172836.90409044005</v>
      </c>
      <c r="M60" s="8">
        <v>173953.93426289005</v>
      </c>
      <c r="N60" s="8">
        <v>177373.61500793003</v>
      </c>
      <c r="O60" s="8">
        <v>178881.62303645001</v>
      </c>
      <c r="P60" s="8">
        <v>180895.39624855999</v>
      </c>
      <c r="Q60" s="8">
        <v>186083.73221197</v>
      </c>
      <c r="R60" s="8">
        <v>190627.83809850004</v>
      </c>
      <c r="S60" s="8">
        <v>191143.83314124003</v>
      </c>
      <c r="T60" s="8">
        <v>191665.60016828994</v>
      </c>
      <c r="U60" s="8">
        <v>188591.65171568998</v>
      </c>
      <c r="V60" s="8">
        <v>190441.15019843</v>
      </c>
      <c r="W60" s="8">
        <v>193294.99383844997</v>
      </c>
      <c r="X60" s="8">
        <v>194326.98966517</v>
      </c>
      <c r="Y60" s="8">
        <v>193248.13513593999</v>
      </c>
      <c r="Z60" s="8">
        <v>187439.01593557998</v>
      </c>
      <c r="AA60" s="8">
        <v>182297.38440493002</v>
      </c>
      <c r="AB60" s="8">
        <v>175954.05433093998</v>
      </c>
      <c r="AC60" s="8">
        <v>172571.5596493</v>
      </c>
      <c r="AD60" s="8">
        <v>167304.92260117998</v>
      </c>
      <c r="AE60" s="8">
        <v>164791.27801801995</v>
      </c>
      <c r="AF60" s="8">
        <v>169608.01794581002</v>
      </c>
      <c r="AG60" s="8">
        <v>155190.68401308998</v>
      </c>
      <c r="AH60" s="8">
        <v>146789.32176547</v>
      </c>
      <c r="AI60" s="8">
        <v>145480.92918248</v>
      </c>
      <c r="AJ60" s="8">
        <v>141193.63340744001</v>
      </c>
      <c r="AK60" s="8">
        <v>136349.43013937003</v>
      </c>
      <c r="AL60" s="8">
        <v>131724.50281086002</v>
      </c>
      <c r="AM60" s="8">
        <v>136086.74926555002</v>
      </c>
      <c r="AN60" s="8">
        <v>136337.62871326</v>
      </c>
      <c r="AO60" s="8">
        <v>143887.81712720005</v>
      </c>
      <c r="AP60" s="8">
        <v>135884.40258518001</v>
      </c>
      <c r="AQ60" s="8">
        <v>142849.45057038998</v>
      </c>
      <c r="AR60" s="8">
        <v>144598.77063717999</v>
      </c>
      <c r="AS60" s="8">
        <v>145777.84985127003</v>
      </c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</row>
    <row r="61" spans="1:193" s="9" customFormat="1">
      <c r="A61" s="36" t="s">
        <v>57</v>
      </c>
      <c r="B61" s="11">
        <v>818389.66928651009</v>
      </c>
      <c r="C61" s="11">
        <v>809603.93362524977</v>
      </c>
      <c r="D61" s="11">
        <v>799436.13390124973</v>
      </c>
      <c r="E61" s="11">
        <v>789884.89307819982</v>
      </c>
      <c r="F61" s="11">
        <v>777009.55848420959</v>
      </c>
      <c r="G61" s="11">
        <v>766241.23448374961</v>
      </c>
      <c r="H61" s="11">
        <v>754388.37273914064</v>
      </c>
      <c r="I61" s="11">
        <v>743106.71968851017</v>
      </c>
      <c r="J61" s="11">
        <v>728741.11220919993</v>
      </c>
      <c r="K61" s="11">
        <v>712718.41357186018</v>
      </c>
      <c r="L61" s="11">
        <v>700422.4605334294</v>
      </c>
      <c r="M61" s="11">
        <v>689218.25093696034</v>
      </c>
      <c r="N61" s="11">
        <v>675272.07983110007</v>
      </c>
      <c r="O61" s="11">
        <v>665879.47279046022</v>
      </c>
      <c r="P61" s="11">
        <v>654031.33710208989</v>
      </c>
      <c r="Q61" s="11">
        <v>640738.29577781004</v>
      </c>
      <c r="R61" s="11">
        <v>626185.07493834</v>
      </c>
      <c r="S61" s="11">
        <v>617883.61201316968</v>
      </c>
      <c r="T61" s="11">
        <v>601394.53034949012</v>
      </c>
      <c r="U61" s="11">
        <v>578480.93549740978</v>
      </c>
      <c r="V61" s="11">
        <v>549048.21215078002</v>
      </c>
      <c r="W61" s="11">
        <v>560269.0301035</v>
      </c>
      <c r="X61" s="11">
        <v>562804.18173592014</v>
      </c>
      <c r="Y61" s="11">
        <v>562556.8791954302</v>
      </c>
      <c r="Z61" s="11">
        <v>558150.11864977994</v>
      </c>
      <c r="AA61" s="11">
        <v>550468.99488008989</v>
      </c>
      <c r="AB61" s="11">
        <v>537720.49165211001</v>
      </c>
      <c r="AC61" s="11">
        <v>521875.51844781032</v>
      </c>
      <c r="AD61" s="11">
        <v>505233.54086995014</v>
      </c>
      <c r="AE61" s="11">
        <v>489147.5651940399</v>
      </c>
      <c r="AF61" s="11">
        <v>464710.37647525017</v>
      </c>
      <c r="AG61" s="11">
        <v>464054.03328263003</v>
      </c>
      <c r="AH61" s="11">
        <v>451168.96778361005</v>
      </c>
      <c r="AI61" s="11">
        <v>440376.05649824004</v>
      </c>
      <c r="AJ61" s="11">
        <v>430909.1850811296</v>
      </c>
      <c r="AK61" s="11">
        <v>421201.6190327098</v>
      </c>
      <c r="AL61" s="11">
        <v>409327.72843973013</v>
      </c>
      <c r="AM61" s="11">
        <v>400969.66866710002</v>
      </c>
      <c r="AN61" s="11">
        <v>393220.00296265009</v>
      </c>
      <c r="AO61" s="11">
        <v>385467.23633208015</v>
      </c>
      <c r="AP61" s="11">
        <v>376396.55235729006</v>
      </c>
      <c r="AQ61" s="11">
        <v>372800.15877043008</v>
      </c>
      <c r="AR61" s="11">
        <v>371049.50305306003</v>
      </c>
      <c r="AS61" s="11">
        <v>364871.73063104006</v>
      </c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</row>
    <row r="62" spans="1:193" s="19" customFormat="1">
      <c r="A62" s="20" t="s">
        <v>92</v>
      </c>
      <c r="B62" s="21">
        <v>4355591.0943551501</v>
      </c>
      <c r="C62" s="21">
        <v>4340886.08940876</v>
      </c>
      <c r="D62" s="21">
        <v>4344522.0879490897</v>
      </c>
      <c r="E62" s="21">
        <v>4596506.1102056894</v>
      </c>
      <c r="F62" s="21">
        <v>4706390.3045984786</v>
      </c>
      <c r="G62" s="21">
        <v>4787760.2228925396</v>
      </c>
      <c r="H62" s="21">
        <v>4761016.6433822494</v>
      </c>
      <c r="I62" s="21">
        <v>4922056.6929472089</v>
      </c>
      <c r="J62" s="21">
        <v>4941334.482010819</v>
      </c>
      <c r="K62" s="21">
        <v>5050175.9338197</v>
      </c>
      <c r="L62" s="21">
        <v>5011437.6648376985</v>
      </c>
      <c r="M62" s="21">
        <v>5240260.3194889696</v>
      </c>
      <c r="N62" s="21">
        <v>5273023.1947532706</v>
      </c>
      <c r="O62" s="21">
        <v>5360486.9149128404</v>
      </c>
      <c r="P62" s="21">
        <v>5317164.1625271989</v>
      </c>
      <c r="Q62" s="21">
        <v>5492420.3901100513</v>
      </c>
      <c r="R62" s="21">
        <v>5596420.5146811288</v>
      </c>
      <c r="S62" s="21">
        <v>5508212.7308788085</v>
      </c>
      <c r="T62" s="21">
        <v>5583301.7719120402</v>
      </c>
      <c r="U62" s="21">
        <v>5689663.3302702121</v>
      </c>
      <c r="V62" s="21">
        <v>5793434.9887771588</v>
      </c>
      <c r="W62" s="21">
        <v>6014088.034687819</v>
      </c>
      <c r="X62" s="21">
        <v>5915940.1715497402</v>
      </c>
      <c r="Y62" s="21">
        <v>5971448.2313211188</v>
      </c>
      <c r="Z62" s="21">
        <v>6057208.1566360909</v>
      </c>
      <c r="AA62" s="21">
        <v>5999419.3319754507</v>
      </c>
      <c r="AB62" s="21">
        <v>6088639.2579663703</v>
      </c>
      <c r="AC62" s="21">
        <v>6264312.3776891604</v>
      </c>
      <c r="AD62" s="21">
        <v>6217080.9827304082</v>
      </c>
      <c r="AE62" s="21">
        <v>6247549.6376720099</v>
      </c>
      <c r="AF62" s="21">
        <v>6264298.8912371006</v>
      </c>
      <c r="AG62" s="21">
        <v>6514074.5255969493</v>
      </c>
      <c r="AH62" s="21">
        <v>6632684.0258091893</v>
      </c>
      <c r="AI62" s="21">
        <v>6600871.0360877588</v>
      </c>
      <c r="AJ62" s="21">
        <v>6578939.5940432213</v>
      </c>
      <c r="AK62" s="21">
        <v>6843988.1258999519</v>
      </c>
      <c r="AL62" s="21">
        <v>6850719.3680800721</v>
      </c>
      <c r="AM62" s="21">
        <v>6851088.9666203866</v>
      </c>
      <c r="AN62" s="21">
        <v>6849764.1198881902</v>
      </c>
      <c r="AO62" s="21">
        <v>7106148.9120876305</v>
      </c>
      <c r="AP62" s="21">
        <v>7231117.7641454991</v>
      </c>
      <c r="AQ62" s="21">
        <v>7137434.7501069503</v>
      </c>
      <c r="AR62" s="21">
        <v>7070764.9131665211</v>
      </c>
      <c r="AS62" s="21">
        <v>7356920.1440234799</v>
      </c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</row>
    <row r="63" spans="1:193" ht="6.75" customHeight="1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GK63" s="3"/>
    </row>
    <row r="64" spans="1:193" ht="18.75">
      <c r="A64" s="3" t="s">
        <v>58</v>
      </c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</row>
    <row r="65" spans="1:45" ht="18.75">
      <c r="A65" s="40" t="s">
        <v>161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</row>
    <row r="66" spans="1:45" ht="18.75">
      <c r="A66" s="44" t="s">
        <v>163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</row>
    <row r="68" spans="1:45" customFormat="1" ht="15"/>
    <row r="69" spans="1:45" customFormat="1" ht="15"/>
    <row r="70" spans="1:45" customFormat="1" ht="15"/>
    <row r="71" spans="1:45" customFormat="1" ht="15"/>
    <row r="72" spans="1:45" customFormat="1" ht="15"/>
    <row r="73" spans="1:45" customFormat="1" ht="15"/>
    <row r="74" spans="1:45" customFormat="1" ht="15"/>
  </sheetData>
  <mergeCells count="1">
    <mergeCell ref="A66:O66"/>
  </mergeCells>
  <pageMargins left="0.7" right="0.7" top="0.75" bottom="0.75" header="0.3" footer="0.3"/>
  <pageSetup scale="92" orientation="portrait" r:id="rId1"/>
  <rowBreaks count="1" manualBreakCount="1">
    <brk id="34" max="3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d719bf2-33c5-4332-beb3-318b297de1e7" origin="userSelected"/>
</file>

<file path=customXml/itemProps1.xml><?xml version="1.0" encoding="utf-8"?>
<ds:datastoreItem xmlns:ds="http://schemas.openxmlformats.org/officeDocument/2006/customXml" ds:itemID="{666B8DD1-481D-4E95-B1C1-49F04738095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ปี 2551-2557</vt:lpstr>
      <vt:lpstr>ปี 2558- ปัจจุบัน</vt:lpstr>
      <vt:lpstr>'ปี 2558- ปัจจุบัน'!Print_Area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SFIFUND FPO</cp:lastModifiedBy>
  <cp:lastPrinted>2023-03-09T10:09:14Z</cp:lastPrinted>
  <dcterms:created xsi:type="dcterms:W3CDTF">2023-01-05T01:00:32Z</dcterms:created>
  <dcterms:modified xsi:type="dcterms:W3CDTF">2026-03-04T04:23:32Z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78fb5334-612d-4512-82cf-1221cfdc5b36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0lZlOppkwkY8Ez7Nm7khTaZKcbANonMy</vt:lpwstr>
  </property>
  <property fmtid="{D5CDD505-2E9C-101B-9397-08002B2CF9AE}" pid="5" name="bjClsUserRVM">
    <vt:lpwstr>[]</vt:lpwstr>
  </property>
</Properties>
</file>